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nas1\Alcaldia\208-DAP\20830-S-IEE\U-Planea-Inf\E-SIT\Cmn-SIT\OpenData-GIS\MapaReferencia\"/>
    </mc:Choice>
  </mc:AlternateContent>
  <bookViews>
    <workbookView xWindow="0" yWindow="0" windowWidth="28800" windowHeight="14805" tabRatio="638"/>
  </bookViews>
  <sheets>
    <sheet name="1 Catálogo " sheetId="6" r:id="rId1"/>
    <sheet name="2 Tema" sheetId="7" r:id="rId2"/>
    <sheet name="3 Grupo" sheetId="8" r:id="rId3"/>
    <sheet name="4 Objetos " sheetId="15" r:id="rId4"/>
    <sheet name="5 Atributos " sheetId="2" r:id="rId5"/>
    <sheet name="6 Subtipo" sheetId="10" r:id="rId6"/>
    <sheet name="7 Dominios" sheetId="9" r:id="rId7"/>
    <sheet name="Dominios del Formulario" sheetId="11" state="hidden" r:id="rId8"/>
    <sheet name="Instructivo" sheetId="16" state="hidden" r:id="rId9"/>
    <sheet name="Lista_Instructivo" sheetId="18" state="hidden" r:id="rId10"/>
    <sheet name="ListaTema" sheetId="3" state="hidden" r:id="rId11"/>
    <sheet name="ListaGrupo" sheetId="5" state="hidden" r:id="rId12"/>
    <sheet name="ListaProductor" sheetId="4" state="hidden" r:id="rId13"/>
    <sheet name="ListaTemaGrupo" sheetId="1" state="hidden" r:id="rId14"/>
  </sheets>
  <externalReferences>
    <externalReference r:id="rId15"/>
    <externalReference r:id="rId16"/>
    <externalReference r:id="rId17"/>
    <externalReference r:id="rId18"/>
  </externalReferences>
  <definedNames>
    <definedName name="_xlnm._FilterDatabase" localSheetId="3" hidden="1">'4 Objetos '!$B$7:$L$45</definedName>
    <definedName name="_xlnm._FilterDatabase" localSheetId="4" hidden="1">'5 Atributos '!$B$7:$L$377</definedName>
    <definedName name="Agricultura_y_Desarrollo_Rural">ListaTemaGrupo!$B$2:$B$6</definedName>
    <definedName name="Ambiente_y_Desarrollo_Sostenible">ListaTemaGrupo!$C$2:$C$7</definedName>
    <definedName name="_xlnm.Print_Area" localSheetId="6">'7 Dominios'!$A$1:$E$54</definedName>
    <definedName name="_xlnm.Database" localSheetId="3">#REF!</definedName>
    <definedName name="_xlnm.Database">#REF!</definedName>
    <definedName name="Ciencia_Tecnología_e_Innovación">ListaTemaGrupo!$D$2:$D$4</definedName>
    <definedName name="Comercio_Industria_y_Turismo">ListaTemaGrupo!$E$2:$E$3</definedName>
    <definedName name="Cultura">ListaTemaGrupo!$F$2:$F$4</definedName>
    <definedName name="Deporte_y_Recreación">ListaTemaGrupo!$G$2</definedName>
    <definedName name="Economía_y_Finanzas">ListaTemaGrupo!$H$2:$H$3</definedName>
    <definedName name="Educación">ListaTemaGrupo!$I$2:$I$3</definedName>
    <definedName name="Estadísticas_Nacionales">ListaTemaGrupo!$J$2</definedName>
    <definedName name="Función_Pública">ListaTemaGrupo!$K$2:$K$4</definedName>
    <definedName name="Gastos_Gubernamentales">ListaTemaGrupo!$L$2</definedName>
    <definedName name="Hacienda_y_Crédito_Público">ListaTemaGrupo!$M$2</definedName>
    <definedName name="Inclusión_Social_y_Reconciliación">ListaTemaGrupo!$N$2:$N$5</definedName>
    <definedName name="Justicia_y_Derecho">ListaTemaGrupo!$O$2</definedName>
    <definedName name="Mapa_de_Referencia">ListaTemaGrupo!$P$2:$P$12</definedName>
    <definedName name="Minas_y_Energías">ListaTemaGrupo!$Q$2</definedName>
    <definedName name="Ordenamiento_Territorial">ListaTemaGrupo!$R$2:$R$3</definedName>
    <definedName name="Organismos_de_Control">ListaTemaGrupo!$S$2:$S$3</definedName>
    <definedName name="Participación_Ciudadana">ListaTemaGrupo!$T$2:$T$3</definedName>
    <definedName name="Presupuestos_Gubernamentales">ListaTemaGrupo!$U$2:$U$3</definedName>
    <definedName name="Productor">Tabla1[Productor]</definedName>
    <definedName name="Resultados_Electorales">ListaTemaGrupo!$V$2</definedName>
    <definedName name="Salud_y_Protección_Social">ListaTemaGrupo!$W$2:$W$4</definedName>
    <definedName name="Seguridad_y_Defensa">ListaTemaGrupo!$X$2:$X$3</definedName>
    <definedName name="Tabla_Instructivo">Tabla4[#All]</definedName>
    <definedName name="Tema" localSheetId="0">'[1]Lista desplegable'!$A$2:$A$27</definedName>
    <definedName name="Tema" localSheetId="1">'[1]Lista desplegable'!$A$2:$A$27</definedName>
    <definedName name="Tema" localSheetId="2">'[1]Lista desplegable'!$A$2:$A$27</definedName>
    <definedName name="Tema" localSheetId="5">'[1]Lista desplegable'!$A$2:$A$27</definedName>
    <definedName name="Tema" localSheetId="6">'[1]Lista desplegable'!$A$2:$A$27</definedName>
    <definedName name="Tema" localSheetId="7">'[1]Lista desplegable'!$A$2:$A$27</definedName>
    <definedName name="Tema" localSheetId="11">'[1]Lista desplegable'!$A$2:$A$27</definedName>
    <definedName name="Tema" localSheetId="12">'[1]Lista desplegable'!$A$2:$A$27</definedName>
    <definedName name="Tema" localSheetId="10">'[2]Lista desplegable'!$A$2:$A$27</definedName>
    <definedName name="Tema">ListaTemaGrupo!$A$2:$A$27</definedName>
    <definedName name="Trabajo">ListaTemaGrupo!$Y$2:$Y$4</definedName>
    <definedName name="Transporte">ListaTemaGrupo!$Z$2:$Z$4</definedName>
    <definedName name="Vivienda_Ciudad_y_Territorio">ListaTemaGrupo!$AA$2:$AA$4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7" i="15" l="1"/>
  <c r="C20" i="15" l="1"/>
  <c r="C21" i="15"/>
  <c r="C22" i="15"/>
  <c r="C23" i="15"/>
  <c r="C24" i="15"/>
  <c r="C25" i="15"/>
  <c r="C26" i="15"/>
  <c r="C27" i="15"/>
  <c r="C28" i="15"/>
  <c r="C29" i="15"/>
  <c r="C30" i="15"/>
  <c r="C31" i="15"/>
  <c r="C32" i="15"/>
  <c r="C33" i="15"/>
  <c r="C34" i="15"/>
  <c r="C35" i="15"/>
  <c r="C36" i="15"/>
  <c r="C37" i="15"/>
  <c r="C38" i="15"/>
  <c r="C39" i="15"/>
  <c r="C40" i="15"/>
  <c r="C41" i="15"/>
  <c r="C42" i="15"/>
  <c r="C43" i="15"/>
  <c r="C44" i="15"/>
  <c r="C45" i="15"/>
  <c r="C10" i="8" l="1"/>
  <c r="C9" i="8"/>
  <c r="C16" i="8"/>
  <c r="E38" i="15"/>
  <c r="G38" i="15"/>
  <c r="E43" i="15"/>
  <c r="G43" i="15"/>
  <c r="E23" i="15"/>
  <c r="G23" i="15"/>
  <c r="C17" i="15"/>
  <c r="C16" i="15"/>
  <c r="E17" i="15"/>
  <c r="G17" i="15"/>
  <c r="C9" i="15" l="1"/>
  <c r="E9" i="15"/>
  <c r="G9" i="15"/>
  <c r="C10" i="15"/>
  <c r="E10" i="15"/>
  <c r="G10" i="15"/>
  <c r="C11" i="15"/>
  <c r="E11" i="15"/>
  <c r="G11" i="15"/>
  <c r="C12" i="15"/>
  <c r="E12" i="15"/>
  <c r="G12" i="15"/>
  <c r="C13" i="15"/>
  <c r="E13" i="15"/>
  <c r="G13" i="15"/>
  <c r="C14" i="15"/>
  <c r="E14" i="15"/>
  <c r="G14" i="15"/>
  <c r="C15" i="15"/>
  <c r="E15" i="15"/>
  <c r="G15" i="15"/>
  <c r="G18" i="15" l="1"/>
  <c r="G19" i="15"/>
  <c r="G20" i="15"/>
  <c r="G21" i="15"/>
  <c r="G22" i="15"/>
  <c r="G24" i="15"/>
  <c r="G25" i="15"/>
  <c r="G26" i="15"/>
  <c r="G28" i="15"/>
  <c r="G29" i="15"/>
  <c r="G30" i="15"/>
  <c r="G31" i="15"/>
  <c r="G32" i="15"/>
  <c r="G33" i="15"/>
  <c r="G34" i="15"/>
  <c r="G35" i="15"/>
  <c r="G36" i="15"/>
  <c r="G37" i="15"/>
  <c r="G39" i="15"/>
  <c r="G40" i="15"/>
  <c r="G41" i="15"/>
  <c r="G42" i="15"/>
  <c r="G44" i="15"/>
  <c r="G45" i="15"/>
  <c r="E18" i="15"/>
  <c r="E19" i="15"/>
  <c r="E20" i="15"/>
  <c r="E21" i="15"/>
  <c r="E22" i="15"/>
  <c r="E24" i="15"/>
  <c r="E25" i="15"/>
  <c r="E26" i="15"/>
  <c r="E27" i="15"/>
  <c r="E28" i="15"/>
  <c r="E29" i="15"/>
  <c r="E30" i="15"/>
  <c r="E31" i="15"/>
  <c r="E32" i="15"/>
  <c r="E33" i="15"/>
  <c r="E34" i="15"/>
  <c r="E35" i="15"/>
  <c r="E36" i="15"/>
  <c r="E37" i="15"/>
  <c r="E39" i="15"/>
  <c r="E40" i="15"/>
  <c r="E41" i="15"/>
  <c r="E42" i="15"/>
  <c r="E44" i="15"/>
  <c r="E45" i="15"/>
  <c r="C18" i="15"/>
  <c r="C19" i="15"/>
  <c r="C8" i="15"/>
  <c r="E8" i="15"/>
  <c r="G8" i="15"/>
  <c r="C71" i="8" l="1"/>
  <c r="C70" i="8"/>
  <c r="C69" i="8"/>
  <c r="C65" i="8"/>
  <c r="C64" i="8"/>
  <c r="C63" i="8"/>
  <c r="C59" i="8"/>
  <c r="C58" i="8"/>
  <c r="C57" i="8"/>
  <c r="C53" i="8"/>
  <c r="C52" i="8"/>
  <c r="C51" i="8"/>
  <c r="C47" i="8"/>
  <c r="C46" i="8"/>
  <c r="C45" i="8"/>
  <c r="C41" i="8"/>
  <c r="C40" i="8"/>
  <c r="C39" i="8"/>
  <c r="C35" i="8"/>
  <c r="C34" i="8"/>
  <c r="C33" i="8"/>
  <c r="C29" i="8"/>
  <c r="C28" i="8"/>
  <c r="C27" i="8"/>
  <c r="C23" i="8"/>
  <c r="C22" i="8"/>
  <c r="C21" i="8"/>
  <c r="C17" i="8"/>
  <c r="C15" i="8"/>
  <c r="C10" i="7" l="1"/>
  <c r="C9" i="7"/>
  <c r="C8" i="7"/>
  <c r="D27" i="16" l="1"/>
  <c r="D26" i="16"/>
  <c r="D25" i="16"/>
  <c r="D24" i="16"/>
  <c r="D23" i="16"/>
  <c r="D22" i="16"/>
  <c r="D28" i="16"/>
  <c r="D21" i="16"/>
  <c r="D20" i="16"/>
  <c r="D19" i="16"/>
  <c r="D18" i="16"/>
  <c r="D17" i="16"/>
  <c r="D16" i="16"/>
  <c r="D15" i="16"/>
  <c r="D14" i="16"/>
  <c r="D13" i="16"/>
  <c r="D12" i="16"/>
  <c r="D11" i="16"/>
  <c r="D10" i="16"/>
  <c r="C28" i="16"/>
  <c r="C27" i="16"/>
  <c r="C26" i="16"/>
  <c r="C25" i="16"/>
  <c r="C24" i="16"/>
  <c r="C23" i="16"/>
  <c r="C22" i="16"/>
  <c r="C21" i="16"/>
  <c r="C20" i="16"/>
  <c r="C19" i="16"/>
  <c r="C18" i="16"/>
  <c r="C17" i="16"/>
  <c r="C16" i="16"/>
  <c r="C15" i="16"/>
  <c r="C14" i="16"/>
  <c r="C13" i="16"/>
  <c r="C12" i="16"/>
  <c r="C11" i="16"/>
  <c r="C10" i="16"/>
  <c r="C11" i="8" l="1"/>
</calcChain>
</file>

<file path=xl/sharedStrings.xml><?xml version="1.0" encoding="utf-8"?>
<sst xmlns="http://schemas.openxmlformats.org/spreadsheetml/2006/main" count="5374" uniqueCount="2422">
  <si>
    <t>Cód. FO-GINF-043</t>
  </si>
  <si>
    <t>Formato</t>
  </si>
  <si>
    <t>Versión. 1</t>
  </si>
  <si>
    <t>FO- GINF Catálogo de Objetos Geográficos</t>
  </si>
  <si>
    <t>DEPARTAMENTO ADMINISTRATIVO DE PLANEACIÓN 
SUBDIRECCIÓN DE PROSPECTIVA, INFORMACIÓN Y EVALUACIÓN ESTRATÉGICA</t>
  </si>
  <si>
    <t xml:space="preserve">
CATÁLOGO DE OBJETOS GEOGRÁFICOS
</t>
  </si>
  <si>
    <t xml:space="preserve">Identificador Catálogo </t>
  </si>
  <si>
    <t>Nombre</t>
  </si>
  <si>
    <t>Catálogo de los Objetos Geográficos del Mapa de Referencia de la Alcaldía de Medellín.</t>
  </si>
  <si>
    <t>Alcance</t>
  </si>
  <si>
    <t>El catálogo contiene información de los grupos y objetos geográficos del Mapa de Referencia de la Alcaldía de Medellín.</t>
  </si>
  <si>
    <t xml:space="preserve">Campo de aplicación </t>
  </si>
  <si>
    <t>Producción de información geográfica básica y temática.</t>
  </si>
  <si>
    <t>Referencia *</t>
  </si>
  <si>
    <t>Datos Fundamentales, Infraestructura Colombiana de Datos Espaciales (ICDE).
Catálogo de Objetos Cartografia Básica Digital, Instituto Geográfico Agustín Codazzi (IGAC),2016. 
Catálogo de Objetos Mapa de Refencia para Bogotá D.C, Infraestructura de Datos Espaciales para el Distrito Capital. Unidad Administrativa Especial de Catastro Distrital (IDECA), 2022.
Manual de la Geodatabase  Catastral V6, Resolución 70/2011, Diccionario de Datos Modelo LADM Col versión 3.</t>
  </si>
  <si>
    <t>Categoria del catálogo*</t>
  </si>
  <si>
    <t>Mapa de Referencia, Datos Fundamentales, Planeación, Geoposicionamiento.</t>
  </si>
  <si>
    <t>Número de la versión</t>
  </si>
  <si>
    <t>1.0</t>
  </si>
  <si>
    <t xml:space="preserve">Fecha de la versión </t>
  </si>
  <si>
    <t xml:space="preserve">Productor </t>
  </si>
  <si>
    <t>Alcaldía de Medellín. Departamento Administrativo de Planeación, Secretaría de Gestión y Control Territorial, Secretaría de Movilidad,Secretaría de Infraestructura Física, Secretaría de Medio Ambiente, Secretaría de Desarrollo Económico.</t>
  </si>
  <si>
    <t>Tipo de Rol</t>
  </si>
  <si>
    <t>Creador</t>
  </si>
  <si>
    <t>Publicador</t>
  </si>
  <si>
    <t>Punto de contacto</t>
  </si>
  <si>
    <t>Dirección</t>
  </si>
  <si>
    <t>Municipio de Medellin; Calle 44 No 52 – 165 Centro Administrativo La Alpujarra, Departamento Administrativo de Planeación, Medellín, Antioquia, Colombia; (+57) 6043855555 Ext. 5853</t>
  </si>
  <si>
    <t>País</t>
  </si>
  <si>
    <t>Colombia</t>
  </si>
  <si>
    <t>Correo electrónico</t>
  </si>
  <si>
    <t>sistemas.informacion.territorial@medellin.gov.co</t>
  </si>
  <si>
    <t>Código Postal</t>
  </si>
  <si>
    <t xml:space="preserve">Número de Teléfono </t>
  </si>
  <si>
    <t>(+57) 6043855555 Ext. 5853</t>
  </si>
  <si>
    <t>Control de Versiones</t>
  </si>
  <si>
    <t>Fecha</t>
  </si>
  <si>
    <t>Autor</t>
  </si>
  <si>
    <t>Versión</t>
  </si>
  <si>
    <t>Cambio efectuado</t>
  </si>
  <si>
    <t>Comité Geográfico-Alcaldía de Medellín.</t>
  </si>
  <si>
    <t xml:space="preserve">Creación </t>
  </si>
  <si>
    <t>Tema</t>
  </si>
  <si>
    <t>Mapa de Referencia</t>
  </si>
  <si>
    <t>Código</t>
  </si>
  <si>
    <t>Definición</t>
  </si>
  <si>
    <t xml:space="preserve">Alias </t>
  </si>
  <si>
    <t xml:space="preserve">Grupos del Tema </t>
  </si>
  <si>
    <t xml:space="preserve">Catastro </t>
  </si>
  <si>
    <t xml:space="preserve">Dirección </t>
  </si>
  <si>
    <t>Hidrografía</t>
  </si>
  <si>
    <t>Transporte</t>
  </si>
  <si>
    <t xml:space="preserve">Límites Político-Administrativos </t>
  </si>
  <si>
    <t>Relieve</t>
  </si>
  <si>
    <t>Sistema de Referencia Geodésica</t>
  </si>
  <si>
    <t xml:space="preserve">Nombres  Geográficos </t>
  </si>
  <si>
    <t xml:space="preserve">Distribución Poblacional </t>
  </si>
  <si>
    <t xml:space="preserve">Cobertura y Uso del Suelo </t>
  </si>
  <si>
    <t xml:space="preserve">Infraestructura Física </t>
  </si>
  <si>
    <t>Grupos</t>
  </si>
  <si>
    <t xml:space="preserve">Objetos </t>
  </si>
  <si>
    <t>Manzana, Lote, Construccion, Uso del predio, Estadísticas por manzana.</t>
  </si>
  <si>
    <t>Nomenclatura Domiciliaria, Eje de nomenclatura, Codigo Postal.</t>
  </si>
  <si>
    <t>Rio Medellin, Red Hidrica, Cuerpos de agua de referencia.</t>
  </si>
  <si>
    <t>Jerarquia vial, Lineas del Sistema de transporte masivo, Estaciones del Sistema de transporte masivo, Sentido vial, Red Ciclista,Parada de transporte publico, Rutas de transporte publico, Calzada, Puente.</t>
  </si>
  <si>
    <t>Barrios y Veredas, Comunas  y Corregimientos, Limite del Municipio de Medellin, Clasificacion del suelo, Centros Poblados Rurales.</t>
  </si>
  <si>
    <t>Curva de Nivel Urbana, Curva de Nivel Rural.</t>
  </si>
  <si>
    <t>Vertices Geodesicos</t>
  </si>
  <si>
    <t>Atractivos turísticos, Toponimia.</t>
  </si>
  <si>
    <t>Estrato Socioeconómico, Poblacion - Proyecciones (2018-2030) por comuna y corregimiento, Hogares - Proyeccion (2018-2030) por comuna y corregimiento,Viviendas totales  - Proyeccion (2018-2030) por comuna y corregimiento.</t>
  </si>
  <si>
    <t>Arbol urbano</t>
  </si>
  <si>
    <t>Anden, Inventario de Equipamientos, Inventario de Espacio Público de Esparcimiento y Encuentro.</t>
  </si>
  <si>
    <t>DEPARTAMENTO ADMINISTRATIVO DE PLANEACIÓN - SUBDIRECCIÓN DE PROSPECTIVA, INFORMACIÓN Y EVALUACIÓN ESTRATÉGICA</t>
  </si>
  <si>
    <t>Objetos</t>
  </si>
  <si>
    <t>Código
  Tema</t>
  </si>
  <si>
    <t>Grupo</t>
  </si>
  <si>
    <t>Código
Grupo</t>
  </si>
  <si>
    <t>Productor</t>
  </si>
  <si>
    <t>Código 
Productor</t>
  </si>
  <si>
    <t>Nombre Objeto</t>
  </si>
  <si>
    <t xml:space="preserve">Código 
Objeto </t>
  </si>
  <si>
    <t>Subtipo</t>
  </si>
  <si>
    <t>015-Secretaría de Gestión y Control Territorial</t>
  </si>
  <si>
    <t>Manzana</t>
  </si>
  <si>
    <t>Contiene la información de los contornos de las manzanas catastrales o espacios geográficos que incluye la sumatoria de áreas de terreno de los predios separados espacialmente por vías.  Su código está conformado por 7 dígitos (dos de Codigo de Comuna,  Dos de Barrio y tres para la Manzana) y en catastro se conoce con el nombre COBAMA.   Esta capa se genera automaticamente a partir de los polígonos de la capa Lote que no terminan en '888' (lotes de quebradas) o '999' (vias).
Las Manzana tipo Zona Verde se crean de forma manual para aquellas zonas que no tienen predio o lote asociado y tampoco son vias.</t>
  </si>
  <si>
    <t>N/A</t>
  </si>
  <si>
    <t>Lote</t>
  </si>
  <si>
    <t>1501015002</t>
  </si>
  <si>
    <t xml:space="preserve">Representa los polígonos con los linderos y dimensiones de los predios de la ciudad en su parte urbana y rural. Sus atributos permiten ubicar espacialmente el predio dentro del limite catastral y la manzana.    Para las manzana tiene el consecutivo 999 se refiere a predios que están ubicados en vias y 888 a predios que ocupan mas de una manzana o predios quebradas. </t>
  </si>
  <si>
    <t>SUBTIPO_LOTE</t>
  </si>
  <si>
    <t>Construccion</t>
  </si>
  <si>
    <t>1501015003</t>
  </si>
  <si>
    <t>Polígonos que representan los niveles de piso de las construcciones o mejoras asociadas a un terreno.  Esta capa facilita el cálculo del área total construida y el área de cada mejora asociada. Con base a esta capa se construye la capa construccion_ladm que representa las huellas de construcción asociadas al terreno y que es solicitada por el modelo de administración de tierras. Consiste en un modelo que busca mostrar la construcción total del predio, sin tener presente las unidades que componen su división predial. Incluye atributos como la tipología de la construcción con valores como: piscina , edificio, construcción transitoria, etc.</t>
  </si>
  <si>
    <t>Mapa de Referencia (Mapas Nacionales)</t>
  </si>
  <si>
    <t>Uso del predio</t>
  </si>
  <si>
    <t>1501015004</t>
  </si>
  <si>
    <t>Capa calculada que permite ubicar la información predial alfanumérica (matrículas e identificadores de predios) teniendo en cuenta el código de ubicación del predio -CBML- y cruzando la información de la dirección, número de mejora, número IEP, número de edificación, destinación, estrato, entre otras variables.</t>
  </si>
  <si>
    <t>Estadísticas por manzana</t>
  </si>
  <si>
    <t>1501015005</t>
  </si>
  <si>
    <t>Información estadística generada por manzana utilizando la información catastral vigente.</t>
  </si>
  <si>
    <t>Nomenclatura Domiciliaria</t>
  </si>
  <si>
    <t>1501015006</t>
  </si>
  <si>
    <t>La nomenclatura es el sistema a través del cual se identifica en una malla vial urbana o rural las vías vehiculares, peatonales, los predios y construcciones. En esta capa encontramos asociada la nomenclatura domiciliaria de cada uno de los predios codificados con CBML de la ciudad de Medellín.</t>
  </si>
  <si>
    <t>Eje de nomenclatura</t>
  </si>
  <si>
    <t>1501015007</t>
  </si>
  <si>
    <t>Esta capa corresponde a la Nomenclatura vial de la ciudad,  temático que es el eje central para la asignación de nomenclatura domiciliaria y la forma mas utilizada para ubicar predios residenciales, comerciales, industriales…</t>
  </si>
  <si>
    <t>Codigo Postal</t>
  </si>
  <si>
    <t>1501015008</t>
  </si>
  <si>
    <t>La capa presenta la delimitación y codificación de áreas postales para el municipio de Medellín y  municipios cercanos de las subregiones del oriente y occidente del departamento de Antioquia.
El código postal es una serie de números que se relacionan con la dirección del domicilio de las personas y permite a las oficinas de correo/mensajería ordenar la correspondencia, envío y paquetería a los diferentes departamentos, municipios y barrios.
El código postal colombiano tiene 6 dígitos, los dos primeros dígitos hacen referencia a los departamentos, los siguientes a zonas regionales y los dos últimos a cada zona municipal. En el caso de Medellín el código del departamento de Antioquia es 05 y el código de la zona postal regional es 0500.   La Subsecretaría de Catastro esta delegada por el Alcalde para la administración de las Zonas Postales en la Ciudad.</t>
  </si>
  <si>
    <t>023-Secretaría de Medio Ambiente</t>
  </si>
  <si>
    <t>023</t>
  </si>
  <si>
    <t>Rio Medellin</t>
  </si>
  <si>
    <t>Polígono que relaciona un tramo del río Medellín comprendido entre el Municipio de Itaguí hasta Bello.</t>
  </si>
  <si>
    <t>002-Departamento Administrativo de Planeación</t>
  </si>
  <si>
    <t>Red Hidrica</t>
  </si>
  <si>
    <t>Este Feature Class contiene informacion detallada de la red hidrografica del Municipio de Medellín, actualizada a partir de estudios existentes.</t>
  </si>
  <si>
    <t>Cuerpos de agua de referencia</t>
  </si>
  <si>
    <t>Área o extensión de agua sobre la tierra, de origen natural o artificial que debido a la escala de su visualización es representada a través de geometrías tipo polígono.</t>
  </si>
  <si>
    <t>Cuerpos de agua</t>
  </si>
  <si>
    <t>Jerarquia vial</t>
  </si>
  <si>
    <t>Categorización de las vías considerando aspectos asociados a la accesibilidad,  velocidad, longitud de los desplazamientos, características del tránsito y de la vía, la relación con las actividades de la población, la accesibilidad, conexión veredal, conexión urbana, continuidad, longitud y áreas que relaciona,  según el Acuerdo 048 de 2014</t>
  </si>
  <si>
    <t>Vias Urbano Rural</t>
  </si>
  <si>
    <t>Lineas del Sistema de transporte masivo</t>
  </si>
  <si>
    <t>Lineas del Sistema Integrado de Transporte del Valle de Aburrá -  SITVA. Representa los tramos de vía desde un punto de origen a un punto de destino. Incluye los medios de transporte:Metro, Metroplus, Metrocable y Tranvía.</t>
  </si>
  <si>
    <t>Líneas Sistema</t>
  </si>
  <si>
    <t>Estaciones del Sistema de transporte masivo</t>
  </si>
  <si>
    <t>Localización de las instalaciones del Sistema de Transporte Masivo donde los usuarios abordan o descienden de los trenes, buses o cabinas.</t>
  </si>
  <si>
    <t>Estaciones</t>
  </si>
  <si>
    <t>024-Secretaría de Movilidad</t>
  </si>
  <si>
    <t>Sentido vial</t>
  </si>
  <si>
    <t xml:space="preserve">Corresponde a los segmentos de línea que representan el sentido de tránsito  vehicular permitido en las vías, así como las conexiones autorizadas entre ellas. </t>
  </si>
  <si>
    <t>GISTTO.Segmento_vial</t>
  </si>
  <si>
    <t>Red Ciclista</t>
  </si>
  <si>
    <t>Red de ciclorrutas de Medellin.
Se define como una vía o sección de la calzada destinada al tránsito de bicicletas en forma exclusiva.</t>
  </si>
  <si>
    <t>Parada de transporte publico</t>
  </si>
  <si>
    <t>Puntos que representan la ubicación de los sitios físicos autorizados por resolución para que cada ruta de transporte público realice el cargue y descargue de pasajeros.</t>
  </si>
  <si>
    <t>Paradero</t>
  </si>
  <si>
    <t>Rutas de transporte publico</t>
  </si>
  <si>
    <t xml:space="preserve">Recorridos de las rutas de transporte público colectivo, autorizados por Resolución.
</t>
  </si>
  <si>
    <t>Ruta_Recorrido_ODDO</t>
  </si>
  <si>
    <t>019-Secretaría de Infraestructura Física</t>
  </si>
  <si>
    <t>Calzada</t>
  </si>
  <si>
    <t>Zona de la vía, destinada a la circulación de vehículos automotores o peatones. Es una franja física y geométricamente definida mediante un eje en planta, una rasante y un ancho total. Su función es soportar la carga para la que fue diseñada y permitir desplazamientos cómodos y seguros (IDECA).</t>
  </si>
  <si>
    <t>Calzadas</t>
  </si>
  <si>
    <t>Puente</t>
  </si>
  <si>
    <t>Estructura que se construye principalmente en obstáculos naturales como ríos, quebradas, depresiones del terreno y en obstáculos artificiales: canales, vías, infraestructura urbana; con el fin de comunicar dos puntos.
Tiene como categorías: 
Vehicular: Infraestructura vial conectante destinada principalmente al uso de vehículos.
Peatonal: Espacio urbano donde el tránsito vehicular está prohibido, prevaleciendo la circulación de peatones.
Conductos enterrados: Permite la conectividad de un punto a otro. (IDECA)</t>
  </si>
  <si>
    <t>Barrios y Veredas</t>
  </si>
  <si>
    <t>Subdivisiones territoriales de carácter administrativo, considerando barrio como la mínima unidad de una comuna en la zona urbana, y vereda, para el caso de corregimientos en la zona rural del municipio de Medellín.
El listado corresponde al Acuerdo 54 de 1987,vigente para el área rural,  al Decreto 346 de 2000, vigente para el área urbana,  al POT Acuerdo 046 de 2006 y la Administración Municipal; la delimitación fue actualizada en la zona sur en límites con el municipio de Itagüí, según la Ordenanza 033 de 2006.</t>
  </si>
  <si>
    <t>Barrios Vereda</t>
  </si>
  <si>
    <t>SUBTIPO_
BARRIOVEREDA</t>
  </si>
  <si>
    <t>Comunas  y Corregimientos</t>
  </si>
  <si>
    <t>Subdivisiones territoriales de carácter administrativo, considerando barrio como la mínima unidad de una comuna en la zona urbana, y vereda, para el caso de corregimientos en la zona rural del municipio de Medellín.
El listado corresponde al Acuerdo 54 de 1987,vigente para el área rural,  al Decreto 346 de 2000, vigente para el área urbana,  al POT Acuerdo 046 de 2006 y la Administración Municipal; la delimitación fue actualizada en la zona sur en límites con el municipio de Itagüí, según la Ordenanza 033 de 2006.</t>
  </si>
  <si>
    <t>Comuna Corregimiento</t>
  </si>
  <si>
    <t>SUBTIPO_COMUNACORREGIMIENTO</t>
  </si>
  <si>
    <t>Limite del Municipio de Medellin</t>
  </si>
  <si>
    <t xml:space="preserve">De acuerdo con el Artículo 311 de la actual Constitución Política de Colombia y la Ley 136 de Junio 2 de 1994, es la entidad territorial fundamental de la división político-administrativa del Estado, con autonomía política, fiscal y administrativa dentro de los límites que le señalen la Constitución y las leyes de la República.Actualizado en la zona sur en límites con el municipio de Itagüí, según la Ordenanza 033 de 2006 </t>
  </si>
  <si>
    <t>Límite Municipio</t>
  </si>
  <si>
    <t>Clasificacion del suelo</t>
  </si>
  <si>
    <t>Contiene las clases del suelo segun Articulo 30 de la Ley 388 de 1997. Ademas, identifica las areas suburbanas, en cumplimiento del Articulo 34 de la citada Ley</t>
  </si>
  <si>
    <t>Clasificacion del Suelo</t>
  </si>
  <si>
    <t xml:space="preserve">Centros Poblados Rurales </t>
  </si>
  <si>
    <t>Capa que contiene los Centros poblados rurales definidos por el Acuerdo 048 (POT) de 2014, los cuales corresponde a una subcategoria del Suelo Rural Suburbano - Categoria de Desarrollo Restringido. 
La delimitación proviene de filtrar la capa de clasificación_suelo/catdllorestring/centros pobaldos rurales.</t>
  </si>
  <si>
    <t>Centros Poblados Rurales</t>
  </si>
  <si>
    <t>100-Instituto Geográfico Agustín Codazzi – IGAC</t>
  </si>
  <si>
    <t>Curva de Nivel Urbana</t>
  </si>
  <si>
    <t>Línea imaginaria que une puntos del terreno que tienen la misma altura con respecto al nivel del mar, en suelo urbano</t>
  </si>
  <si>
    <t>SUBTIPO_
CURVANIVEL</t>
  </si>
  <si>
    <t>Curva de Nivel Rural</t>
  </si>
  <si>
    <t>Línea imaginaria que une puntos del terreno que tienen la misma altura con respecto al nivel del mar, en suelo rural</t>
  </si>
  <si>
    <t xml:space="preserve">Vertices Geodesicos </t>
  </si>
  <si>
    <t>Comprende el conjunto de vértices geodésicos o estaciones de campo de orden dos, tres y cuatro materializados en la superficie del territorio nacional, con valores coordenados determinados, reportados en la época de referencia definida y los cuales hacen parte del marco geocéntrico nacional.
Se derivan del servicio del IGAC correspondiente a red pasiva dispuesto en la sección de Datos Abiertos Geodesia, a partir del cual se han seleccionado los vértices disponibles para el Área Metropolitana del Valle de Aburra.</t>
  </si>
  <si>
    <t>Vertices Geodésicos</t>
  </si>
  <si>
    <t>011-Secretaría de Desarrollo Económico</t>
  </si>
  <si>
    <t>Atractivos turísticos</t>
  </si>
  <si>
    <t xml:space="preserve">Sitios que se han identificado mediante la realización de un Inventario de Atractivos Turísticos, que son de interes para visita de locales y turistas, por su belleza,  representatividad y significado para la comunidad. </t>
  </si>
  <si>
    <t>Toponimia</t>
  </si>
  <si>
    <t>Capa con la información de Puntos de Interés de la ciudad y/o nombre de los predios.    Esta información no se mantiene muy actualizada porque se hace mantenimiento al momento de realizar cambios fisicos sobre los predios.</t>
  </si>
  <si>
    <t>Estrato Socioeconómico</t>
  </si>
  <si>
    <t>Capa con la  estadística de los estratos por predio. Esta capa se genera automáticamente con la información de la capa Lote y la moda de los estratos asociacios a cada CBML o la moda de Manzana, Barrio o Comuna según el caso.  La información sobre Clasificación de los inmuebles residenciales de un municipio, que se hace en atención al Régimen de los Servicios Públicos Domiciliarios en Colombia (Ley 142 de 1994).</t>
  </si>
  <si>
    <t>Estratificacion</t>
  </si>
  <si>
    <t>Poblacion - Proyecciones (2018-2030) por comuna y corregimiento</t>
  </si>
  <si>
    <t>Proyecciones de Población del Municipio de Medellín 2018-2030 por sexo, a nivel de comunas y corregimientos. Contrato interadministrativo No. 4600085225 de 2020, DANE - Municipio de Medellín.Base de proyección Censo Nacional de Población y Vivienda (CNPV) - 2018.</t>
  </si>
  <si>
    <t xml:space="preserve">Proyecciones de Población por Genero del Municipio de Medellín 2018-2030 </t>
  </si>
  <si>
    <t>Hogares - Proyeccion (2018-2030) por comuna y corregimiento</t>
  </si>
  <si>
    <t>Número de hogares para el periodo 2018-2030 del municipio de Medellín, a nivel de comunas y corregimientos, estimados a junio 30 de cada año. Contrato interadministrativo No. 4600085225 de 2020. DANE - Municipio de Medellín. Base de proyección, Censo Nacional de Población y Vivienda (CNPV) - 2018.</t>
  </si>
  <si>
    <t>Proyecciones de hogares, Medellín 2018-2030</t>
  </si>
  <si>
    <t>Viviendas totales  - Proyeccion (2018-2030) por comuna y corregimiento</t>
  </si>
  <si>
    <t>Proyecciones de viviendas totales del Municipio de Medellín 2018-2030, a nivel de comunas y corregimientos, estimados a junio 30 de cada año. Contrato interadministrativo No. 4600085225 de 2020.DANE - Municipio de Medellín.Base de proyección Censo Nacional de Población y Vivienda (CNPV) - 2018.</t>
  </si>
  <si>
    <t>Proyecciones de viviendas totales, Medellín 2018-2030</t>
  </si>
  <si>
    <t>Árboles urbanos ubicados en el municipio de Medellín y, los demás municipios que conforman el Área Metropolitana del Valle de Aburrá. Convenio Interadministrativo marco N° 621 de 2019 Área Metropolitana del Valle de Aburrá y No 4600081851 de 2019 Municipio de Medellín.</t>
  </si>
  <si>
    <t>Anden</t>
  </si>
  <si>
    <t>Los andenes y separadores cumplen una función de protección y seguridad, tanto para los peatones, como para los conductores de diferentes tipos de vehículos.
Los andenes son  zonas o franjas paralelas a la vía, que permiten la permanencia o tránsito de peatones, cuya superficie debe ser dura; no obstante dependiendo de su tipología, pueden existir superficies blandas (zonas verdes). Generalmente el andén se encuentra a un nivel superior al de la calzada, para proteger al peatón. 
Los separadores  delimitan los carriles para vehículos, bicicletas o  peatones.</t>
  </si>
  <si>
    <t>Andén - Separador</t>
  </si>
  <si>
    <t>Inventario Equipamientos</t>
  </si>
  <si>
    <t>Este subproducto contiene el inventario del Sistema de Equipamientos al año 2019. Corresponde a las construcciones de uso y propiedad pública o privada, destinadas a satisfacer las necesidades básicas, tanto las que permiten la prestación de servicios colectivos a los habitantes, como las que soportan el funcionamiento y operación del municipio en su conjunto y sostienen el desarrollo de actividades multisectoriales.</t>
  </si>
  <si>
    <t xml:space="preserve">Inventario_Equipamientos </t>
  </si>
  <si>
    <t>SUBTIPO_
CATEGORIA</t>
  </si>
  <si>
    <t>Inventario de Espacio Público de Esparcimiento y Encuentro</t>
  </si>
  <si>
    <t>Inventario EspacioPúblico Existente</t>
  </si>
  <si>
    <t>FUNCION</t>
  </si>
  <si>
    <t xml:space="preserve">Atributo </t>
  </si>
  <si>
    <t xml:space="preserve">Código 
atributo </t>
  </si>
  <si>
    <t xml:space="preserve">Definición </t>
  </si>
  <si>
    <t>Tipo de dato</t>
  </si>
  <si>
    <t>Unidad de
 medida</t>
  </si>
  <si>
    <t>Referencia de Dominio</t>
  </si>
  <si>
    <t>Valor 
de Dominio</t>
  </si>
  <si>
    <t>COBAMA</t>
  </si>
  <si>
    <t>150101500101</t>
  </si>
  <si>
    <t xml:space="preserve">Clave principal de la Capa Manzana Catastral. Corresponde a los primeros 7 dígitos del código de ubicación del predio CBML, se describen así:  Comuna o corregimiento (2) , Barrio o Vereda (2) y Consecutivo de Manzana (3). </t>
  </si>
  <si>
    <t>Texto/String</t>
  </si>
  <si>
    <t>BARRIOVEREDAID</t>
  </si>
  <si>
    <t>150101500102</t>
  </si>
  <si>
    <t>Identificación del código de Barrio Catastral dentro de la comuna en la que se encuentra ubicado el predio. Está conformado por dos dígitos de comuna y dos dígitos de barrio y representa los 4 primeros dígitos del código de ubicación del predio CBML.  Para el caso de las veredas que no tienen formación por manzanas se llena con cero (0)</t>
  </si>
  <si>
    <t>TIPO_MANZANA</t>
  </si>
  <si>
    <t>150101500103</t>
  </si>
  <si>
    <t>Identifica el tipo de manzana para la verificación de topología con la capa Lote, según valores definidos como Dominio: CAT_Tipo_Manzana.
Contempla valores por defecto como normal -MZ-, así como tipos especiales como: Parque -PQ-, Glorieta -GL-, Separador Vial -SV-, Equipamientos -EQ-, Unidad Deportiva -UD-, Canalización -CN-, Río Medellín -R-, Sistema de Transporte Masivo -ST-, Cerro Tutelar -CT- y Zona Verde -ZV-.
Las manzanas  o segmentos de manzana que no tienen asociados predios en la capa Lote, se crean de manera manual con el tipo ZV: Zona Verde.</t>
  </si>
  <si>
    <t>CAT_Tipo_Manzana</t>
  </si>
  <si>
    <t>NOMBRE_BARRIO</t>
  </si>
  <si>
    <t>150101500104</t>
  </si>
  <si>
    <t>Nombre del barrio (en sector urbano) / vereda (en sector rural)</t>
  </si>
  <si>
    <t>CODIGO_COMUNA</t>
  </si>
  <si>
    <t>150101500105</t>
  </si>
  <si>
    <t>Código de la comuna o corregimiento catastral.  Está conformado por el límite de los barrios.  Está compuesto por dos dígitos,  donde 01 al 16 corresponde a Comuna (zona urbana),  y 50 al 90 corresponde a Corregimientos (zona rural)</t>
  </si>
  <si>
    <t>NOMBRE_COMUNA</t>
  </si>
  <si>
    <t>150101500106</t>
  </si>
  <si>
    <t>Nombre de la comuna (en sector urbano) / corregimiento (en sector rural)</t>
  </si>
  <si>
    <t>CBML</t>
  </si>
  <si>
    <t>150101500201</t>
  </si>
  <si>
    <r>
      <t xml:space="preserve">Clave principal del predio en el Sistema de Información Geográfico Catastral. Se refiere al código de ubicación del predio.
Está compuesto por 11 dígitos:  </t>
    </r>
    <r>
      <rPr>
        <b/>
        <sz val="11"/>
        <rFont val="Arial"/>
        <family val="2"/>
      </rPr>
      <t>C:</t>
    </r>
    <r>
      <rPr>
        <sz val="11"/>
        <rFont val="Arial"/>
        <family val="2"/>
      </rPr>
      <t xml:space="preserve"> código de la Comuna o corregimiento (2), </t>
    </r>
    <r>
      <rPr>
        <b/>
        <sz val="11"/>
        <rFont val="Arial"/>
        <family val="2"/>
      </rPr>
      <t>B:</t>
    </r>
    <r>
      <rPr>
        <sz val="11"/>
        <rFont val="Arial"/>
        <family val="2"/>
      </rPr>
      <t xml:space="preserve"> código del Barrio (zona urbana) o Vereda (zona rural) (2), </t>
    </r>
    <r>
      <rPr>
        <b/>
        <sz val="11"/>
        <rFont val="Arial"/>
        <family val="2"/>
      </rPr>
      <t>M:</t>
    </r>
    <r>
      <rPr>
        <sz val="11"/>
        <rFont val="Arial"/>
        <family val="2"/>
      </rPr>
      <t xml:space="preserve"> Manzana (3) y </t>
    </r>
    <r>
      <rPr>
        <b/>
        <sz val="11"/>
        <rFont val="Arial"/>
        <family val="2"/>
      </rPr>
      <t>L:</t>
    </r>
    <r>
      <rPr>
        <sz val="11"/>
        <rFont val="Arial"/>
        <family val="2"/>
      </rPr>
      <t xml:space="preserve"> número de Lote dentro de la manzana (4).</t>
    </r>
  </si>
  <si>
    <t>150101500202</t>
  </si>
  <si>
    <t>Clave principal de la Capa Manzana Catastral. Está compuesto por los 7 primeros dígitos del código de ubicación del predio CBML, se describen así:  C: Comuna o corregimiento (2), B: Barrio o Vereda (2) y M: Manzana (3).
La manzana 999 se refiere a predios que están ubicados en vías y 888 a predios que ocupan mas de una manzana.</t>
  </si>
  <si>
    <t>NUMERO_PREDIO</t>
  </si>
  <si>
    <t>150101500203</t>
  </si>
  <si>
    <t>Corresponde a la asignación de una numeración consecutiva individual para cada lote o huella dentro de la manzana</t>
  </si>
  <si>
    <t>Entero corto/Short integer</t>
  </si>
  <si>
    <t>MallaVial</t>
  </si>
  <si>
    <t>150101507</t>
  </si>
  <si>
    <t>TIPO_LOTE</t>
  </si>
  <si>
    <t>150101500204</t>
  </si>
  <si>
    <t>Indica la naturaleza del lote que representa una marcación. Valores definidos como Dominio: CAT_TIPO_LOTE: N: Normal, E: Edificio, P: Parqueadero, 
L: Lote, V: Via, S:	Separador Vial o Zona Verde, Z: Zona Común, T: Torre, B: Bloque, EP: Espacio Publico, C: Camino, entre otros.
Los lotes con dominio  PD,  LR, CQ y BA corresponden a predios no vigentes y se utilizan los poligonos como marcaciones para controlar nuevas incripciones</t>
  </si>
  <si>
    <t>CAT_TIPO_LOTE</t>
  </si>
  <si>
    <t>150101500205</t>
  </si>
  <si>
    <t>Indica el tipo de suelo en el que se encuentra el predio: lote urbano (1), rural (2), rural expansión (3), rural suburbano (4), y urbano expansión desarrollado (5), definidos como Subtipo y se utiliza para generar el campo alfanumérico de Indicador Urbano Rural.</t>
  </si>
  <si>
    <t>Entero largo/Long integer</t>
  </si>
  <si>
    <t>FORMA</t>
  </si>
  <si>
    <t>150101500206</t>
  </si>
  <si>
    <t>Atributo que indica si un lote tiene forma regular, irregular o si es un lote interno.
Se utiliza para calcular el Frente Fondo y los modelos econométricos de Catastro. Valores definidos como Dominio: CAT_FormaLote</t>
  </si>
  <si>
    <t>CAT_FormaLote</t>
  </si>
  <si>
    <t>NUMERO_EDIFICACION</t>
  </si>
  <si>
    <t>150101500207</t>
  </si>
  <si>
    <t>Se refiere al número del bloque, torre, casa en condominio o edificio dentro de un predio reglamentado.
Es un atributo que siempre debe ser tipo numérico.
El número de edificación debe ser igual al campo número de mejora en el caso de mejoras.
Se utiliza para distinguir estas edificaciones entre sí y para plasmar la información contenida en los reglamentos de propiedad horizontal.
Para los Tipos de Lote diferentes, éste campo debe estar en “0” (Cero).</t>
  </si>
  <si>
    <t>AREA_LOTE</t>
  </si>
  <si>
    <t>150101500208</t>
  </si>
  <si>
    <t>Área del poligono correspondiente al area del lote, representada  en metros cuadrados (m2).   Campo calculado con el área del polígono.</t>
  </si>
  <si>
    <t>Doble/Double</t>
  </si>
  <si>
    <t>Metros cuadrados</t>
  </si>
  <si>
    <t>X_MAGNAMED</t>
  </si>
  <si>
    <t>150101500209</t>
  </si>
  <si>
    <t>Coordenada Y o Norte en metros del centroide del lote,  en sistema de coordenadas MAGNA Medellin Local.
Los puntos proyectados son designados por la coordenada X o Norte y la coordenada Y o Este, medidas sobre dos ejes perpendiculares, trazados a partir de un origen definido convencionalmente de distintas maneras.</t>
  </si>
  <si>
    <t>Y_MAGNAMED</t>
  </si>
  <si>
    <t>150101500210</t>
  </si>
  <si>
    <t>RELACION_SUPERFICIE</t>
  </si>
  <si>
    <t>150101500211</t>
  </si>
  <si>
    <t>Corresponde al atributo surfaceRelation de la clase en el Modelo del Catastro Multipropósito (LADM-COL).
LA_SurfaceRelationType: La lista de códigos LA_SurfaceRelationType incluye todos los tipos de relaciones con las diferentes superficies, tales como: sobre (on_surface) arriba (above_surface), debajo (below_surface), otros (other) de la superficie, utilizados en una implementación específica de un perfil de administración del territorio.
Fuente: http://lenguaje.mintic.gov.co/sites/default/files/archivos/concepto_incorporacion_ladm.pdf</t>
  </si>
  <si>
    <t>COL_RelacionSuperficieTipo</t>
  </si>
  <si>
    <t>LONGITUD</t>
  </si>
  <si>
    <t>150101500212</t>
  </si>
  <si>
    <t xml:space="preserve">Coordenada este-oeste para expresar la ubicación geográfica  en el sistema de coordenadas WGS 84, corresponde al centroide del lote.
Las coordenadas geográficas indican localización sobre la superficie curva terrestre, en Latitud y Longitud, medida en grados, minutos y segundos. Círculo:360 grados; 1 grado:60 minutos; 1 minuto: 60 segundos
</t>
  </si>
  <si>
    <t>LATITUD</t>
  </si>
  <si>
    <t>150101500213</t>
  </si>
  <si>
    <t xml:space="preserve">Coordenada norte-sur para expresar la ubicación geográfica en el sistema de coordenadas WGS 84, corresponde al centroide del lote.
Las coordenadas geográficas indican localización sobre la superficie curva terrestre, en Latitud y Longitud, medida en grados, minutos y segundos. Círculo:360 grados; 1 grado:60 minutos; 1 minuto: 60 segundos
</t>
  </si>
  <si>
    <t>MZ_IGAC</t>
  </si>
  <si>
    <t>150101500214</t>
  </si>
  <si>
    <t>Conformación del Código de la manzana IGAC.</t>
  </si>
  <si>
    <t>CODIGO_BARRIO</t>
  </si>
  <si>
    <t>150101500215</t>
  </si>
  <si>
    <t xml:space="preserve">Identificación del  código de Barrio Catastral donde se encuentra ubicado el predio. Está conformado por los campos Comuna (2) + Barrio (2). </t>
  </si>
  <si>
    <t>150101500216</t>
  </si>
  <si>
    <t>150101500217</t>
  </si>
  <si>
    <t>Código de la comuna o corregimiento catastral.  Está conformado por el límite de los barrios.  Está compuesto por dos dígitos,  donde 01 al 16 corresponde a Comuna (zona urbana),  y 50 al 90 corresponde a Corregimientos (zona rural).</t>
  </si>
  <si>
    <t>150101500218</t>
  </si>
  <si>
    <t>Nombre de la comuna (en sector urbano) / corregimiento (en sector rural).</t>
  </si>
  <si>
    <t>150101500301</t>
  </si>
  <si>
    <r>
      <t xml:space="preserve">Clave principal del predio en el Sistema de Información Geográfico Catastral. Se refiere al código de ubicación del predio.
Está compuesto por 11 dígitos:  </t>
    </r>
    <r>
      <rPr>
        <b/>
        <sz val="11"/>
        <rFont val="Arial"/>
        <family val="2"/>
      </rPr>
      <t>C:</t>
    </r>
    <r>
      <rPr>
        <sz val="11"/>
        <rFont val="Arial"/>
        <family val="2"/>
      </rPr>
      <t xml:space="preserve"> código de la Comuna o corregimiento (2), </t>
    </r>
    <r>
      <rPr>
        <b/>
        <sz val="11"/>
        <rFont val="Arial"/>
        <family val="2"/>
      </rPr>
      <t>B:</t>
    </r>
    <r>
      <rPr>
        <sz val="11"/>
        <rFont val="Arial"/>
        <family val="2"/>
      </rPr>
      <t xml:space="preserve"> código del Barrio (zona urbana) o Vereda (zona rural) (2), </t>
    </r>
    <r>
      <rPr>
        <b/>
        <sz val="11"/>
        <rFont val="Arial"/>
        <family val="2"/>
      </rPr>
      <t>M:</t>
    </r>
    <r>
      <rPr>
        <sz val="11"/>
        <rFont val="Arial"/>
        <family val="2"/>
      </rPr>
      <t xml:space="preserve"> Manzana (3) y </t>
    </r>
    <r>
      <rPr>
        <b/>
        <sz val="11"/>
        <rFont val="Arial"/>
        <family val="2"/>
      </rPr>
      <t>L:</t>
    </r>
    <r>
      <rPr>
        <sz val="11"/>
        <rFont val="Arial"/>
        <family val="2"/>
      </rPr>
      <t xml:space="preserve"> número de Lote dentro de la manzana (4).
El CBML debe existir en la capa Lote.</t>
    </r>
  </si>
  <si>
    <t>150101500302</t>
  </si>
  <si>
    <t>150101500303</t>
  </si>
  <si>
    <t>Se refiere al número del bloque, torre, casa en condominio o edificio dentro de un predio reglamentado.
El número de edificación debe ser igual al campo número de mejora en el caso de mejoras.
Es un atributo que siempre debe ser tipo numérico. 
Se utiliza para distinguir estas edificaciones entre sí y para plasmar la información contenida en los reglamentos de propiedad horizontal.
Para los tipos de Lote diferentes, éste campo debe estar en “0” (Cero).</t>
  </si>
  <si>
    <t>NUMERO_MEJORA</t>
  </si>
  <si>
    <t>150101500304</t>
  </si>
  <si>
    <t>Almacena el número de la mejora del polígono correspondiente al CBML, siempre que en el campo Tipo Construcción sea definido como Mejora, en caso contrario debe ir en “0” (Cero).
Se conoce como "mejora": las construcciones de uno o varios poseedores en predio ajeno y ubicadas en la misma manzana catastral. 
Fuente: https://www.catastrobogota.gov.co/node/252</t>
  </si>
  <si>
    <t>TIPO_CONSTRUCCION</t>
  </si>
  <si>
    <t>150101500305</t>
  </si>
  <si>
    <t>Indica el tipo de construcción que representa el polígono,  este atributo es fundamental para el cálculo del área total construida.
Valores definidos como Dominio: CAT_TipoConstruccion: N: Normal,E: Edificio,BQ: Bloque, TO: Torre, PQ: Parqueadero,
M: Mejora, T: Transitorio, P: Piscina, Q: Tanque, CA: Casa en Condominio, C: Cancha o Deportivo Cubierto, ZC: Zona Comun Construida, B: Balcón, AL: Area Libre, FL: Construcción fuera de lote, TB: Tumba.</t>
  </si>
  <si>
    <t>CAT_TipoConstruccion</t>
  </si>
  <si>
    <t>NUMERO_PISOS</t>
  </si>
  <si>
    <t>150101500306</t>
  </si>
  <si>
    <t xml:space="preserve">Representa el número de piso o niveles del poligono dentro de la edificación con una altura de dos o mas metros diferente a sotanos, semisotanos o mezannines. 
Para el caso de áreas libres o no construidas (terrazas, Patios, tumbas) se diligencia el polígono con “NUMERO_PISOS” = 0. </t>
  </si>
  <si>
    <t>NUMERO_SOTANOS</t>
  </si>
  <si>
    <t>150101500307</t>
  </si>
  <si>
    <t>Representa el número de niveles de piso igual o mayor a dos metros de altura ubicados en sótano del polígono de la construcción;  donde Sótano corresponde a la parte de un edificio situada entre los cimientos, bajo el nivel del suelo de la calle.</t>
  </si>
  <si>
    <t>NUMERO_MEZANINES</t>
  </si>
  <si>
    <t>150101500308</t>
  </si>
  <si>
    <t>Representa el número de niveles de piso menor a dos metros de altura del polígono de la construcción.</t>
  </si>
  <si>
    <t>ID_CONSTRUCCION</t>
  </si>
  <si>
    <t>150101500309</t>
  </si>
  <si>
    <t xml:space="preserve">Identificador de la construcción para facilitar la búsqueda de construcciones en condominio o mejora. 
Este código está compuesto por los once dígitos del CBML (código de ubicación del predio) y cuatro del número de edificación.   Ejm:   10010010001_0012    identifica el  número de construcción 12 del predio con CBML  10010010001.  
</t>
  </si>
  <si>
    <t>AREA_CONSTRUIDA</t>
  </si>
  <si>
    <t>150101500310</t>
  </si>
  <si>
    <t>Contiene el área total construida cálculada con la fórmula de cada polígono.</t>
  </si>
  <si>
    <t>NUMERO_SEMISOTANOS</t>
  </si>
  <si>
    <t>150101500311</t>
  </si>
  <si>
    <t>Representa el número de niveles de piso igual o mayor a dos metros de altura ubicados en semisótano del polígono de la construcción;  donde un semisótano es un piso de un edificio que está medio debajo del suelo.</t>
  </si>
  <si>
    <t>150101500312</t>
  </si>
  <si>
    <t>ALTURA</t>
  </si>
  <si>
    <t>150101500313</t>
  </si>
  <si>
    <t>Campo cálculado que corresponde al valor redondeado del producto entre el campo AlturaPiso y la sumatoria de los niveles de piso del poligono.
Este campo es la altura para la capa Construccion_LADM de acuerdo al modelo.</t>
  </si>
  <si>
    <t>Metros</t>
  </si>
  <si>
    <t>TIPOCONSTRUCCION_LADM</t>
  </si>
  <si>
    <t>150101500314</t>
  </si>
  <si>
    <t>Indica si la construcción es de tipo convencional o no convencional. Valores definidos como Dominio.</t>
  </si>
  <si>
    <t>TipoConstruccion_LADM</t>
  </si>
  <si>
    <t>COL_Tipo_de_construccion</t>
  </si>
  <si>
    <t>ALTURAPISO</t>
  </si>
  <si>
    <t>150101500315</t>
  </si>
  <si>
    <t>Altura promedio del Nivel de piso del Polígono de la capa Construcción.   Este campo se utiliza para cálcular la altura Total de la capa Construccion_LADM de acuerdo al modelo.</t>
  </si>
  <si>
    <t>AlturaPiso</t>
  </si>
  <si>
    <t>TIPO_DOMINIO</t>
  </si>
  <si>
    <t>150101500316</t>
  </si>
  <si>
    <t>Indica el tipo de dominio de la unidad de construcción: común y privado. Valores definidos como Dominio.</t>
  </si>
  <si>
    <t>Tipo_Dominio</t>
  </si>
  <si>
    <t>COL_Tipo_de_dominio</t>
  </si>
  <si>
    <t>IDENTIFICADORLADM</t>
  </si>
  <si>
    <t>150101500317</t>
  </si>
  <si>
    <t>Identificador de la unidad de construcción, su codificación puede ser por letras del abecedario.    Se diligencia de acuerdo al dominio.</t>
  </si>
  <si>
    <t>identificadorladm</t>
  </si>
  <si>
    <t>COL_IdentificadorC_LADM</t>
  </si>
  <si>
    <t>150101500401</t>
  </si>
  <si>
    <t>TIPO_PUNTO</t>
  </si>
  <si>
    <t>150101500402</t>
  </si>
  <si>
    <t>Indica cuál variable geográfica se utilizó para realizar la ubicación del punto: Construcción, Lote, Mejora, Nomenclatura, Placa.  
Por ejemplo si la nomenclatura encasillada es igual en el alfanumérico y geográfico, el tipo_punto sería Nomenclatura y esto dará un buen nivel de precisión, si se logró ubicar el predio con el CBML y el número de mejora, el tipo punto sería Mejora y esto permite ubicar el predio en la superficie de la construcción.</t>
  </si>
  <si>
    <t>NUMERO_TIPO</t>
  </si>
  <si>
    <t>150101500403</t>
  </si>
  <si>
    <t>Para el caso de IEP y Mejora se coloca el número correspondiente que es común  para el sistema alfanumérico y geográfico y que previamente no se pudo ubicar por nomenclatura.</t>
  </si>
  <si>
    <t>150101500404</t>
  </si>
  <si>
    <t>Grados decimales</t>
  </si>
  <si>
    <t>150101500405</t>
  </si>
  <si>
    <t>NOMBRE_PREDIO</t>
  </si>
  <si>
    <t>150101500406</t>
  </si>
  <si>
    <t>Nombre del predio, ejemplo, nombre de los predios en el sector rural. Este valor se diligencia cuando el tipo de dirección es "No_Estructurada".</t>
  </si>
  <si>
    <t>DIRECCION</t>
  </si>
  <si>
    <t>150101500407</t>
  </si>
  <si>
    <t>Dirección principal de la matrícula en el sistema de información alfanumérico.</t>
  </si>
  <si>
    <t>PISO_UBICACION</t>
  </si>
  <si>
    <t>150101500408</t>
  </si>
  <si>
    <t>Piso de ubicación del predio de acuerdo a la información alfanumérica</t>
  </si>
  <si>
    <t>150101500409</t>
  </si>
  <si>
    <t>Se refiere al número del bloque, torre, casa en condominio o edificio dentro de un predio reglamentado.
El número de edificación debe ser igual al campo número de mejora en el caso de mejoras
Es un atributo que siempre debe ser tipo numérico. 
Se utiliza para distinguir estas edificaciones entre sí y para plasmar la información contenida en los reglamentos de propiedad horizontal.
Para los Tipos de Lote diferentes, éste campo debe estar en “0” (Cero).</t>
  </si>
  <si>
    <t>NUMERO_PREDIAL</t>
  </si>
  <si>
    <t>150101500410</t>
  </si>
  <si>
    <t xml:space="preserve"> A cada predio se le asignará un código numérico de 30 dígitos que permita localizarlo inequívocamente en los respectivos documentos catastrales, según el modelo determinado por el Instituto Geográfico Agustín Codazzi -IGAC-</t>
  </si>
  <si>
    <t>DESTINACION</t>
  </si>
  <si>
    <t>150101500411</t>
  </si>
  <si>
    <t>Es la clasificación para fines estadísticos que se da a cada inmueble en su conjunto–terreno, construcciones o edificaciones-, en el momento de la identificación predial de conformidad con la actividad predominante que en él se desarrolle.
Se encuentran destinaciones como: Residencial, Industrial, Comercial y Servicios, Complementarios, Equipamientos, Lotes, Vias</t>
  </si>
  <si>
    <t>150101504</t>
  </si>
  <si>
    <t>ESTRATO</t>
  </si>
  <si>
    <t>15010150412</t>
  </si>
  <si>
    <t>Los estratos socioeconómicos en los que se pueden clasificar las viviendas y/o los predios son 6, denominados así:
1. Bajo-bajo
2. Bajo
3. Medio-bajo
4. Medio
5. Medio-alto
6. Alto
NOTAS:
1. El dato publicado es informativo y obedece al análisis estadístico de la predominancia del lote.
2. No tiene validez para trámites que requieren Certificado de Estrato.
3. El estrato puede cambiar si se modifica la metodología de Estratificación o varían las características constructivas del inmueble residencial</t>
  </si>
  <si>
    <t>CAT_Estrato</t>
  </si>
  <si>
    <t>COMUNA</t>
  </si>
  <si>
    <t>150101500501</t>
  </si>
  <si>
    <t>Código de la comuna o corregimiento catastral.  Está conformado por el límite de los barrios. Está compuesto por dos dígitos,  donde 01 al 16 corresponde a Comuna (zona urbana),  y 50 al 90 corresponde a Corregimientos (zona rural).</t>
  </si>
  <si>
    <t>TOTAL_AREA_LOTE</t>
  </si>
  <si>
    <t>150101500502</t>
  </si>
  <si>
    <t>Área del polígono correspondiente al área del lote, representada  en metros cuadrados (m2), sin decimales.   Campo calculado con el área del polígono.</t>
  </si>
  <si>
    <t>TOTAL_AREA_CONST</t>
  </si>
  <si>
    <t>150101500503</t>
  </si>
  <si>
    <t>Contiene el área total construída calculada en metros cuadrados (m2), sin decimales.   Campo  con la sumatoria  de cada polígono de construcción.</t>
  </si>
  <si>
    <t>AREA_PRIVADA</t>
  </si>
  <si>
    <t>150101500504</t>
  </si>
  <si>
    <t>Área total privada de la unidad de construcción en metros cuadrados (m2), sin decimales.  Campo calculado para los predios en régimen de propiedad horizontal.</t>
  </si>
  <si>
    <t>CANT_PREDIOS</t>
  </si>
  <si>
    <t>150101500505</t>
  </si>
  <si>
    <t>Total de matrículas o ID predios en la manzana.</t>
  </si>
  <si>
    <t>CANT_PROPIETARIOS</t>
  </si>
  <si>
    <t>150101500506</t>
  </si>
  <si>
    <t>Cantidad de propietarios diferentes en la manzana.</t>
  </si>
  <si>
    <t>CANT_MEJORAS</t>
  </si>
  <si>
    <t>150101500507</t>
  </si>
  <si>
    <t xml:space="preserve">Cantidad de ID predios identificados como mejora en la manzana.
Se conoce como "mejora": las construcciones de uno o varios poseedores en predio ajeno y ubicadas en la misma manzana catastral. </t>
  </si>
  <si>
    <t>AREA_MANZANA</t>
  </si>
  <si>
    <t>150101500508</t>
  </si>
  <si>
    <t>Define el área ocupada por la manzana en metros cuadrados (m2), sin decimales.
La manzana 999 se refiere a predios que están ubicados en vías y 888 a predios que ocupan mas de una manzana.</t>
  </si>
  <si>
    <t>POBLACION_APROX</t>
  </si>
  <si>
    <t>150101500509</t>
  </si>
  <si>
    <t>Valor obtenido a partir de la cantidad de predios residenciales (matrículas o ID predios con destinación Residencial) multiplicado por el tamaño promedio de los hogares en el país  que es de 3,1 personas por hogar.</t>
  </si>
  <si>
    <t>BARRIO</t>
  </si>
  <si>
    <t>150101500510</t>
  </si>
  <si>
    <t>150101500511</t>
  </si>
  <si>
    <t>150101500512</t>
  </si>
  <si>
    <t>Es la clasificación para fines estadísticos que se da a cada inmueble en su conjunto–terreno, construcciones o edificaciones-, en el momento de la identificación predial de conformidad con la actividad predominante que en él se desarrolle.
Se encuentran destinaciones como: Residencial, Industrial, Comercial y Servicios, Complementarios, Equipamientos, Lotes, Vias.</t>
  </si>
  <si>
    <t>150101500601</t>
  </si>
  <si>
    <t>CODIGO_MANZANA</t>
  </si>
  <si>
    <t>150101500602</t>
  </si>
  <si>
    <t>Clave principal de la capa Manzana Catastral. Corresponde a los primeros 7 dígitos del código de ubicación del predio CBML, se describen así:  Comuna o corregimiento (2), Barrio o Vereda (2) y Manzana (3).   La manzana 999 se refiere a predios que están ubicados en vias y 888 a predios que ocupan más de una manzana.</t>
  </si>
  <si>
    <t>150101500603</t>
  </si>
  <si>
    <t>Se conoce como "mejora": las construcciones de uno o varios poseedores en predio ajeno y ubicadas en la misma manzana catastral. 
Si la construcción es tipo mejora, se debe ingresar el número de la mejora asignada en este campo.
Fuente: https://www.catastrobogota.gov.co/node/252</t>
  </si>
  <si>
    <t>VIA</t>
  </si>
  <si>
    <t>150101500604</t>
  </si>
  <si>
    <t>Corresponde a la vía pública sobre la que se encuentra el acceso principal de la edificación, puede  ser  clasificada  de  acuerdo  a  su  orientación  y diseño en: calles, carreras, diagonales, transversales, avenidas, entre otras.
Campo calculado de Vía con la función UFN_STR_VIA_GDB  que se utiliza como label en la Cartografía.</t>
  </si>
  <si>
    <t>PLACA</t>
  </si>
  <si>
    <t>150101500605</t>
  </si>
  <si>
    <t>Identifica la posición del acceso desde la vía de cruce más próxima y de menor denominación. 
Concatena  los campos NUMERO CRUCE, APENDICE_CRUCE, NUMERO_PLACA e INTERIOR, si aplica.
Campo calculado de con la función UFN_STR_PLACA_GDB  que se utiliza como etiqueta (label) de la cartografía.</t>
  </si>
  <si>
    <t>150101500606</t>
  </si>
  <si>
    <t>Coordenada X o Este del sistema de coordenadas Planas MAGNA Medellin Local.
Los puntos proyectados son designados por la coordenada X o Norte y la coordenada Y o Este, medidas sobre dos ejes perpendiculares, trazados a partir de un origen definido convencionalmente de distintas maneras.</t>
  </si>
  <si>
    <t>150101500607</t>
  </si>
  <si>
    <t>Coordenada Y o Norte del sistema de coordenadas Planas MAGNA Medellin Local.
Los puntos proyectados son designados por la coordenada X o Norte y la coordenada Y o Este, medidas sobre dos ejes perpendiculares, trazados a partir de un origen definido convencionalmente de distintas maneras.</t>
  </si>
  <si>
    <t>DIRECCIONCODIFICADA</t>
  </si>
  <si>
    <t>150101500608</t>
  </si>
  <si>
    <t>Estructura de la codificación de la nomenclatura.</t>
  </si>
  <si>
    <t>DIRECCIONENCASILLADA</t>
  </si>
  <si>
    <t>150101500609</t>
  </si>
  <si>
    <t>Dirección estandarizada de  acuerdo a las normas locales para facilitar la búsqueda de información.</t>
  </si>
  <si>
    <t>150101500610</t>
  </si>
  <si>
    <t>150101500611</t>
  </si>
  <si>
    <t>Nombre del barrio (en sector urbano) / vereda (en sector rural).</t>
  </si>
  <si>
    <t>150101500612</t>
  </si>
  <si>
    <t>150101500613</t>
  </si>
  <si>
    <t>150101500614</t>
  </si>
  <si>
    <t>Coordenada este-oeste para expresar la ubicación geográfica  en el sistema de coordenadas WGS 84, corresponde al centroide del lote.
Las coordenadas geográficas indican localización sobre la superficie curva terrestre, en Latitud y Longitud, medida en grados, minutos y segundos. Círculo:360 grados; 1 grado:60 minutos; 1 minuto: 60 segundos.</t>
  </si>
  <si>
    <t>150101500615</t>
  </si>
  <si>
    <t xml:space="preserve">Coordenada norte-sur para expresar la ubicación geográfica en el sistema de coordenadas WGS 84, corresponde al centroide del lote.
Las coordenadas geográficas indican localización sobre la superficie curva terrestre, en Latitud y Longitud, medida en grados, minutos y segundos. Círculo:360 grados; 1 grado:60 minutos; 1 minuto: 60 segundos.
</t>
  </si>
  <si>
    <t>150101500701</t>
  </si>
  <si>
    <t>VERSION</t>
  </si>
  <si>
    <t>150101500702</t>
  </si>
  <si>
    <t>Asociado al Dominio: CAT_Estado_Malla_Via. Los valores indican la existencia de la vía o que solo es un proyecto vial (para asignacion de nomenclatura de proyectos).</t>
  </si>
  <si>
    <t>CAT_Estado_Malla_Via</t>
  </si>
  <si>
    <t>GRUPO_VIA</t>
  </si>
  <si>
    <t>150101500703</t>
  </si>
  <si>
    <t>Indica  la agrupación de vías, asociado al Dominio: CAT_GrupoVia: G: Glorieta, PP: Puente peatonal, PV: Puente vial, SP: Servidumbre peatonal, SV: Servidumbre vial, T: Túnel, TV:Tranvía, V: Vía, VP: Vía peatonal.
Las servidumbres (vías peatonales) tienen una codificación especial en la malla vial que incluye la placa.</t>
  </si>
  <si>
    <t>CAT_GrupoVia</t>
  </si>
  <si>
    <t>TIPO_VIA</t>
  </si>
  <si>
    <t>150101500704</t>
  </si>
  <si>
    <t>Nomenclatura de la vía principal, hace referencia a la vía sobre la cual está ubicado el acceso principal del predio. 
Tipo de vía en la nomenclatura vial donde se encuentra ubicado un predio. Valores según el Dominio: CAT_TipoVia_Nom: Calle (CL), Carrera (CR), Circular (CQ), Diagonal (DG) o Transversal (TV).</t>
  </si>
  <si>
    <t>CAT_TipoVia</t>
  </si>
  <si>
    <t>NUMERO_VIA</t>
  </si>
  <si>
    <t>150101500705</t>
  </si>
  <si>
    <t>Número correspondiente a la vía principal sobre la que se encuentra sobre el eje vial.
Los valores posibles son desde el 1 hasta el 999 omitiéndose los ceros (0) a la izquierda.</t>
  </si>
  <si>
    <t>APENDICE_VIA</t>
  </si>
  <si>
    <t>150101500706</t>
  </si>
  <si>
    <t>Letra que acompaña la nomenclatura de la vía principal. Campo alfabético que sirve para diferenciar entre sí las vías intermedias entre vías con números consecutivos.
En el municipio de Medellín, corresponde a máximo dos literales comprendidos entre la A y la HH.</t>
  </si>
  <si>
    <t>ORIENTACION_VIA</t>
  </si>
  <si>
    <t>150101500707</t>
  </si>
  <si>
    <t>Cuadrante  o sector geográfico  en  donde está  ubicado  el  eje  vial principal.  Se define según el Dominio: CAT_Orientacion_Via: SUR para las calles o ESTE para las carreras.
En Medellín aplica desde:
* Eje de la Calle N° 1 y en dirección hacia el sur del municipio, a las calles se les agrega la palabra SUR y su numeración aumenta en dicho sentido. Se utiliza en el sector del Poblado y Guayabal y San Antonio de Prado.
* Eje de la Carrera N° 1 y en dirección hacia el oriente del municipio, a las carreras se les agrega la palabra ESTE y su numeración aumenta en dicho sentido. Se utiliza en el sector de Villa Hermosa y corregimiento de Santa Elena.</t>
  </si>
  <si>
    <t>CAT_Orientacion_Via</t>
  </si>
  <si>
    <t>VIA_PRINCIPAL</t>
  </si>
  <si>
    <t>150101500708</t>
  </si>
  <si>
    <t>Corresponde a la nomenclatura de la vía principal, concatenación del número de vía y apéndice (NUMERO_VIA, APENDICE_VIA).
Campo calculado para segmentos de via diferente a servidumbre. 
Cuando tiene orientación Sur/ Este se omite para este campo.  
Cuando el grupo corresponde a una Servidumbre en el campo VIA PRINCIPAL se coloca la placa.</t>
  </si>
  <si>
    <t>VIA_GENERADORA</t>
  </si>
  <si>
    <t>150101500709</t>
  </si>
  <si>
    <t>Número de la vía generadora.
Coresponde a la vía de menor nomenclatura que cruza la vía principal y es punto de referencia sobre la cual se genera la placa domiciliaria</t>
  </si>
  <si>
    <t>NAME</t>
  </si>
  <si>
    <t>150101500710</t>
  </si>
  <si>
    <t>Corresponde a la identificación del cruce de vía a la cual representa. 
Concatena los campos que almacenan la nomenclatura de la vía principal (VIA_PRINCIPAL), seguido de un guión y  de la vía generadora (VIA_GENERADORA)
Cuando tiene orientación Sur/ Este se omite este campo</t>
  </si>
  <si>
    <t>NOMBRE_COMUN</t>
  </si>
  <si>
    <t>150101500711</t>
  </si>
  <si>
    <t>Nombre popular que tradicionalmente identifica las vías, se emplea para resaltar su importancia.
Se les puede asignar nombres representativos de personas, países, ciudades, apellidos, referentes históricos o elementos urbanos.</t>
  </si>
  <si>
    <t>LABEL</t>
  </si>
  <si>
    <t>150101500712</t>
  </si>
  <si>
    <t>Etiqueta para presentación de la malla vial en la cartografía.
Se estructura a partir de los campos:
Tipo de vía principal (TIPO_VIA) + espacio + Número y apéndice de la vía principal (VIA_PRINCIPAL) + espacio + orientación de la vía principal, si aplica (ORIENTACION_VIA).
Cuando el grupo (GRUPO_VIA) corresponde a una servidumbre (vial o peatonal) en el campo VIA PRINCIPAL se adiciona la placa.
Sentencia: {[TIPO_VIA] &amp; " " &amp; [VIA_PRINCIPAL] &amp; " " &amp; [ORIENTACIONVIA]}</t>
  </si>
  <si>
    <t>LABEL_BIG</t>
  </si>
  <si>
    <t>150101500713</t>
  </si>
  <si>
    <t>Etiqueta para presentación de la malla vial en la cartografía, presenta la nomenclatura de la malla vial con el nombre común de la vía, se estructura así:
Tipo de vía principal + espacio + Número de Vía (Vía Principal) +  apéndice Vía + Orientación Vía (orientación SUR, ESTE o null) + Nombre Comun
Sentencia: {[LABEL] &amp; " " &amp; [NOMBRE COMUN]}</t>
  </si>
  <si>
    <t>ESTADO</t>
  </si>
  <si>
    <t>150101500714</t>
  </si>
  <si>
    <t>Condición o estado en la que se encuentran las vías del área para transitar. Asociado al Dominio: CAT_EstadoVia: MB: Muy bueno,B: Bueno, R: Regular, M: Malo</t>
  </si>
  <si>
    <t>JERARQUIA_VIA</t>
  </si>
  <si>
    <t>150101500715</t>
  </si>
  <si>
    <t>Clasificación de las vias para facilitar la generación de mapas. Asociado al Dominio: CAT_JerarquiaVias:
5: Autopista Urbana, 10: Sistema Metro Lineas A y B,
15: Sistema Metro Plus, 20: Sistema Metrocable Lineas J y K,
25: Vía Férrea, 30: Vías Arterias Principales, 35: Vias Arterias Menores, 40: Vias Colectoras, 45: Vias Peatonales de Transito Urbano, 50: Vias de servicios, 55: Vias Peatonales de acceso a viviendas, 60: Vias Peatonales escalonadas.</t>
  </si>
  <si>
    <t>CAT_JerarquiaVias</t>
  </si>
  <si>
    <t>MUNICIPIO</t>
  </si>
  <si>
    <t>150101500716</t>
  </si>
  <si>
    <t>Campo que determina el municipio al cual pertenece la vía permitiendo la posibilidad de ubicar la malla vial de varios municipios, por defecto para este caso se define “Medellín”.</t>
  </si>
  <si>
    <t>ORIENTACION_CRUCE</t>
  </si>
  <si>
    <t>150101500717</t>
  </si>
  <si>
    <t>Cuadrante  o sector geográfico  en  donde está  ubicada la vía generadora.  Se define según el Dominio: CAT_Orientacion_Via: SUR para las calles o ESTE para las carreras.
En Medellín aplica desde:
* Eje de la Calle N° 1 y en dirección hacia el sur del municipio, a las calles se les agrega la palabra SUR y su numeración aumenta en dicho sentido. Se utiliza en el sector del Poblado y Guayabal y San Antonio de Prado.
* Eje de la Carrera N° 1 y en dirección hacia el oriente del municipio, a las carreras se les agrega la palabra ESTE y su numeración aumenta en dicho sentido. Se utiliza en el sector de Villa Hermosa y corregimiento de Santa Elena.</t>
  </si>
  <si>
    <t>150101500718</t>
  </si>
  <si>
    <t>Longitud del segmento vial en metros, presenta el valor entero, sin decimales.</t>
  </si>
  <si>
    <t>CODIGO_POSTAL</t>
  </si>
  <si>
    <t>150101500801</t>
  </si>
  <si>
    <t>Identificador del Código Postal colombiano, los dos primeros dígitos representan el código del Departamento según la codificación vigente del Departamento Administrativo Nacional de Estadística -DANE-, la tercera  y cuarta posición definen las Zonas Postales de Encaminamiento, que facilitan la clasificación a través del código postal; las dos últimas posiciones permiten asignar los Distritos Postales.
Fuente: https://codigo-postal.co/colombia/antioquia/medellin/</t>
  </si>
  <si>
    <t>ZONAPOSTALID</t>
  </si>
  <si>
    <t>150101500802</t>
  </si>
  <si>
    <t>Presenta los primeros cuatro dígitos del campo Codigo_Postal.
Los dos primeros dígitos representan los Departamentos Nacionales, utilizando la codificación vigente del Departamento Administrativo Nacional de Estadística -DANE-, la tercera  y cuarta posición definen las Zonas Postales de Encaminamiento para facilitar la clasificación a través del Código Postal. 
- El código 00: queda reservado para la capital del Departamento.
- El código 01 – 89: permite dividir cada departamento hasta en ochenta y nueve zonas de Encaminamiento Postal.
- El código 90 – 99: Indicará que la correspondencia va dirigida a casillas de apartados situadas en las Oficinas Postales de cada Departamento.
Fuente: https://codigo-postal.co/colombia/antioquia/medellin/</t>
  </si>
  <si>
    <t>NMGRIO</t>
  </si>
  <si>
    <t>150302300101</t>
  </si>
  <si>
    <t>Nombre del río</t>
  </si>
  <si>
    <t>JERARQUIA</t>
  </si>
  <si>
    <t>150300200201</t>
  </si>
  <si>
    <t>Jerarquia de la Red Hidrica</t>
  </si>
  <si>
    <t>Jerarquia</t>
  </si>
  <si>
    <t>NOMBRE</t>
  </si>
  <si>
    <t>150300200202</t>
  </si>
  <si>
    <t>Nombre de la Red Hidrica</t>
  </si>
  <si>
    <t>150300200301</t>
  </si>
  <si>
    <t>Nombre con el cual se conoce el cuerpo de agua.</t>
  </si>
  <si>
    <t>JERARQUIZACION_VIA</t>
  </si>
  <si>
    <t>150400200101</t>
  </si>
  <si>
    <t>Categorización de las vías, según importancia o jerarquia.</t>
  </si>
  <si>
    <t>CLASIFICACION_VIA</t>
  </si>
  <si>
    <t>150400200102</t>
  </si>
  <si>
    <t>Indica si la vía se encuentra en suelo urbano o suelo rural</t>
  </si>
  <si>
    <t>150400200103</t>
  </si>
  <si>
    <t>Estado actual en el que se encuentra la red vial: Existente, Ampliacion, Proyectado, En Ejecución, En Estudio.</t>
  </si>
  <si>
    <t>150400200104</t>
  </si>
  <si>
    <t>Nombre o nomenclatura de la vía.</t>
  </si>
  <si>
    <t>150400200105</t>
  </si>
  <si>
    <t>Nombre de la vía visible en el mapa</t>
  </si>
  <si>
    <t>150400200201</t>
  </si>
  <si>
    <t>Nombre de la linea del del sistema de transporte masivo, relacionado con su recorrido.</t>
  </si>
  <si>
    <t>LINEA</t>
  </si>
  <si>
    <t>150400200202</t>
  </si>
  <si>
    <t>Código de la linea de transporte de masivo, asignado por el Sistema Metro de Medellín.</t>
  </si>
  <si>
    <t>TIPO</t>
  </si>
  <si>
    <t>150400200203</t>
  </si>
  <si>
    <t>Modalidad del Sistema de Transporte de Pasajeros</t>
  </si>
  <si>
    <t>DomPOT48_TipoSistema</t>
  </si>
  <si>
    <t>150400200204</t>
  </si>
  <si>
    <t>Estado en el que se encuentra la infraestructura (Existente, en ejecución, en estudio)</t>
  </si>
  <si>
    <t>DomPOT48_Estado</t>
  </si>
  <si>
    <t>150400200205</t>
  </si>
  <si>
    <t>Etiqueta visible del nombre de la linea del Sistema de transporte masivo</t>
  </si>
  <si>
    <t>CODIGO_LINEA</t>
  </si>
  <si>
    <t>150400200206</t>
  </si>
  <si>
    <t>Codigo numerico único asociado a cada linea</t>
  </si>
  <si>
    <t>150400200301</t>
  </si>
  <si>
    <t>Nombre de la estación del sistema de transporte masivo.</t>
  </si>
  <si>
    <t>150400200302</t>
  </si>
  <si>
    <t>Código de la linea de transporte de masivo,  en la que esta localizada la estación.</t>
  </si>
  <si>
    <t>150400200303</t>
  </si>
  <si>
    <t>150400200304</t>
  </si>
  <si>
    <t>TIPO_EST</t>
  </si>
  <si>
    <t>150400200305</t>
  </si>
  <si>
    <t>Discrimina los tipos de estación, paradero y parada</t>
  </si>
  <si>
    <t>ID_SVIAL</t>
  </si>
  <si>
    <t>150402400401</t>
  </si>
  <si>
    <t>Identificador único del segmento generado automáticamente.</t>
  </si>
  <si>
    <t>150402400402</t>
  </si>
  <si>
    <t>Denominación común de la vía o nomenclatura correspondiente a la vía principal.</t>
  </si>
  <si>
    <t>ONEWAY</t>
  </si>
  <si>
    <t xml:space="preserve">Atributo de restricción que permite definir la dirección de avance vehicular.
</t>
  </si>
  <si>
    <t>DomMov_ONEWAY</t>
  </si>
  <si>
    <t>NRO_CARRILES</t>
  </si>
  <si>
    <t>Número de carriles en la vía presentes en el segmento.</t>
  </si>
  <si>
    <t>PASO_NIVEL</t>
  </si>
  <si>
    <t>Identifica los segmentos viales que participan en intersecciones a desnivel.</t>
  </si>
  <si>
    <t>FECHA_ACT</t>
  </si>
  <si>
    <t>Fecha de actualización del segmento.</t>
  </si>
  <si>
    <t>Fecha/Date</t>
  </si>
  <si>
    <t>Municipio donde se encuentra ubicado el segmento.</t>
  </si>
  <si>
    <t>TIP_RC</t>
  </si>
  <si>
    <t>150402400501</t>
  </si>
  <si>
    <t>Tipología de la infraestructura con respecto a lo definido como red ciclista según la Guía de ciclo-infraestructura para ciudades colombianas.
Se clasifica en: Vias Ciclistas o Vias Ciclo-Adaptadas.</t>
  </si>
  <si>
    <t>Tipologia</t>
  </si>
  <si>
    <t>150402400502</t>
  </si>
  <si>
    <t>Tipología del tramo con respecto a la infraestructura por la cual circulan ciclistas, en cuanto a direccionalidad y su nivel.
Se clasifica en:
Bidireccional a nivel de andén, Bidireccional a nivel de calzada, Unidireccional a nivel de calzada, Compartido con contraflujo, Compartido con peatones, Compartido en los sentidos vehiculares,Puente Peatonal y Unidireccional a nivel de andén.</t>
  </si>
  <si>
    <t>Nivel</t>
  </si>
  <si>
    <t>150402400503</t>
  </si>
  <si>
    <t xml:space="preserve">Nivel al que se encuentra el tramo de red: Anden, Calzada o Compartido.
</t>
  </si>
  <si>
    <t>Estado</t>
  </si>
  <si>
    <t>150402400504</t>
  </si>
  <si>
    <t>Estado en que se encuentra el tramo: Planeada, En obra, Ejecutada o Existente.</t>
  </si>
  <si>
    <t>Periodo</t>
  </si>
  <si>
    <t>150402400505</t>
  </si>
  <si>
    <t>Periodo en que finaliza la construcción.</t>
  </si>
  <si>
    <t>NOM_COMUNA</t>
  </si>
  <si>
    <t>150402400506</t>
  </si>
  <si>
    <t>Nombre de la comuna a la que pertenece.</t>
  </si>
  <si>
    <t>ID_COMUNA</t>
  </si>
  <si>
    <t>150402400507</t>
  </si>
  <si>
    <t>Código de la comuna a la que pertenece la ciclorruta.</t>
  </si>
  <si>
    <t>Municipio</t>
  </si>
  <si>
    <t>150402400508</t>
  </si>
  <si>
    <t>Municipio al que pertenece el tramo, en este caso solo es Medellin.</t>
  </si>
  <si>
    <t>ID_PARADERO</t>
  </si>
  <si>
    <t>150402400601</t>
  </si>
  <si>
    <t>Identificador del paradero.</t>
  </si>
  <si>
    <t>ID_PARADA</t>
  </si>
  <si>
    <t>150402400602</t>
  </si>
  <si>
    <t>Identificador  que combina ID_RUTA y NRO_PARADA.</t>
  </si>
  <si>
    <t>ID_RUTA</t>
  </si>
  <si>
    <t>150402400603</t>
  </si>
  <si>
    <t xml:space="preserve">Identificador numerico o código de ruta tomado generado para la identificación de las rutas
</t>
  </si>
  <si>
    <t>NRO_PARADA</t>
  </si>
  <si>
    <t>150402400604</t>
  </si>
  <si>
    <t>Número consecutivo de la parada según el sentido del recorrido de la ruta.</t>
  </si>
  <si>
    <t>150402400605</t>
  </si>
  <si>
    <t>Nombre común con el que se reconoce el paradero.</t>
  </si>
  <si>
    <t>150402400606</t>
  </si>
  <si>
    <t>Dirección del paradero.</t>
  </si>
  <si>
    <t>ORIENTACION</t>
  </si>
  <si>
    <t>150402400607</t>
  </si>
  <si>
    <t>Punto cardinal predominante en que se ubica el paradero con respecto al segmento vial</t>
  </si>
  <si>
    <t>DomMov_Orientacion</t>
  </si>
  <si>
    <t>MOBILIARIO</t>
  </si>
  <si>
    <t>150402400608</t>
  </si>
  <si>
    <t>Tipo de mobiliario de construcción del paradero.</t>
  </si>
  <si>
    <t>DomMOV_Tipo_Amoblamiento</t>
  </si>
  <si>
    <t>TIPO_PARADA</t>
  </si>
  <si>
    <t>150402400609</t>
  </si>
  <si>
    <t>Especifica si se trata de una parada reglamentaria, temporal por desvio de ruta o de sistema.</t>
  </si>
  <si>
    <t>RECORRIDO</t>
  </si>
  <si>
    <t>150402400610</t>
  </si>
  <si>
    <t>Especifica el sentido del recorrido en el cual se realiza la parada (Origen-destino y destino -origen)</t>
  </si>
  <si>
    <t>DomMov_Recorrido</t>
  </si>
  <si>
    <t>CODIGO_RUTA</t>
  </si>
  <si>
    <t>150402400611</t>
  </si>
  <si>
    <t>Código de ruta, tal como se especifica en el aviso del vehiculo transportador.</t>
  </si>
  <si>
    <t>NOMBRE_RUTA</t>
  </si>
  <si>
    <t>150402400612</t>
  </si>
  <si>
    <t>Nombre de ruta, tal como se especifica en el aviso del vehiculo transportador.</t>
  </si>
  <si>
    <t>SISTEMA_RUTA</t>
  </si>
  <si>
    <t>150402400613</t>
  </si>
  <si>
    <t>Sistema al que pertenece la ruta, de acuerdo con la división del municipio.</t>
  </si>
  <si>
    <t>TIPO_RUTA</t>
  </si>
  <si>
    <t>150402400614</t>
  </si>
  <si>
    <t>Identifica tipo de ruta.</t>
  </si>
  <si>
    <t>EMPRESA</t>
  </si>
  <si>
    <t>150402400615</t>
  </si>
  <si>
    <t>Empresa transportadora que realiza la ruta.</t>
  </si>
  <si>
    <t>ID_GFLOTA</t>
  </si>
  <si>
    <t>150402400616</t>
  </si>
  <si>
    <t>Identificador establecido por el Centro de Gestión de flota.</t>
  </si>
  <si>
    <t>FROM_DATE</t>
  </si>
  <si>
    <t>150402400617</t>
  </si>
  <si>
    <t>Fecha de actualización del registro en la geodatabase.</t>
  </si>
  <si>
    <t>150402400618</t>
  </si>
  <si>
    <t>Valor de coordenada X en el sistema de referencia cartesiano MAGNA Medellín 2010.</t>
  </si>
  <si>
    <t>150402400619</t>
  </si>
  <si>
    <t>Valor de coordenada Y en el sistema de referencia cartesiano MAGNA Medellín 2010.</t>
  </si>
  <si>
    <t>150402400620</t>
  </si>
  <si>
    <t>Valor de longitud para coordenadas geográficas MAGNA.</t>
  </si>
  <si>
    <t>150402400621</t>
  </si>
  <si>
    <t>Valor de latitud para coordenadas geográficas MAGNA.</t>
  </si>
  <si>
    <t>Identificador numerico o código de ruta tomado generado para la identificación de las rutas</t>
  </si>
  <si>
    <t>Código de ruta, tal como se especifica en el aviso del vehículo transportador.</t>
  </si>
  <si>
    <t>Recorrido de la ruta que se divide en dos tramos: desde la parada inicial a la final (Origen-Destino), y desde la parada final a la inicial (Destino-Origen).</t>
  </si>
  <si>
    <t>Fecha de actualización del registro.</t>
  </si>
  <si>
    <t>SISTEMA</t>
  </si>
  <si>
    <t>Sistema al que pertenece la ruta, según la división del municipio</t>
  </si>
  <si>
    <t>codigo</t>
  </si>
  <si>
    <t>150401900801</t>
  </si>
  <si>
    <t xml:space="preserve"> 
Identificador único de la calzada. 
</t>
  </si>
  <si>
    <t>ancho_calzada</t>
  </si>
  <si>
    <t>150401900802</t>
  </si>
  <si>
    <r>
      <t xml:space="preserve">
Ancho de la calzada en metros.
</t>
    </r>
    <r>
      <rPr>
        <sz val="11"/>
        <color rgb="FFFF0000"/>
        <rFont val="Arial"/>
        <family val="2"/>
      </rPr>
      <t/>
    </r>
  </si>
  <si>
    <t>area_calzada</t>
  </si>
  <si>
    <t>150401900803</t>
  </si>
  <si>
    <t xml:space="preserve">
Área de la calzada en m2.</t>
  </si>
  <si>
    <t>longitud_calzada</t>
  </si>
  <si>
    <t>150401900804</t>
  </si>
  <si>
    <r>
      <t xml:space="preserve">Longitud de la calzada </t>
    </r>
    <r>
      <rPr>
        <sz val="11"/>
        <color theme="2" tint="-0.749992370372631"/>
        <rFont val="Arial"/>
        <family val="2"/>
      </rPr>
      <t>en metros.</t>
    </r>
    <r>
      <rPr>
        <sz val="11"/>
        <rFont val="Arial"/>
        <family val="2"/>
      </rPr>
      <t xml:space="preserve">
</t>
    </r>
  </si>
  <si>
    <t>numero_carriles</t>
  </si>
  <si>
    <t>150401900805</t>
  </si>
  <si>
    <t>Número de carriles de la calzada.</t>
  </si>
  <si>
    <t>pendiente</t>
  </si>
  <si>
    <t>150401900806</t>
  </si>
  <si>
    <t>Pendiente de la calzada.</t>
  </si>
  <si>
    <t>ruta_transporte</t>
  </si>
  <si>
    <t>150401900807</t>
  </si>
  <si>
    <t xml:space="preserve">
Indica si la calzada posee rutas de transporte (0, sin ruta  y 1, con ruta).
. </t>
  </si>
  <si>
    <t>id_op</t>
  </si>
  <si>
    <t>150401900808</t>
  </si>
  <si>
    <t>Identificador único del segmento al que pertenece la calzada.</t>
  </si>
  <si>
    <t>id_barriovereda</t>
  </si>
  <si>
    <t>150401900809</t>
  </si>
  <si>
    <t xml:space="preserve">Código que identifica  el barrio o vereda en que se ubica la calzada.
</t>
  </si>
  <si>
    <t>id_limitecomunacorregimiento</t>
  </si>
  <si>
    <t>150401900810</t>
  </si>
  <si>
    <t xml:space="preserve">Código que identifica  la comuna o corregimiento en que se ubica la calzada.
</t>
  </si>
  <si>
    <t>150401900901</t>
  </si>
  <si>
    <t>Longitud del segmento en metros.</t>
  </si>
  <si>
    <t>ID_OP_PUENTE</t>
  </si>
  <si>
    <t>150401900902</t>
  </si>
  <si>
    <t>Código interno  con el cual se identifica el puente.</t>
  </si>
  <si>
    <t>ID_OP</t>
  </si>
  <si>
    <t>150401900903</t>
  </si>
  <si>
    <t>Identificador único del segmento vial.</t>
  </si>
  <si>
    <t>X_INICIAL</t>
  </si>
  <si>
    <t>150401900904</t>
  </si>
  <si>
    <t>Coordenada X  en metros del punto inicial del elemento tipo línea,  en  el sistema de coordenadas MAGNA Medellin Local.</t>
  </si>
  <si>
    <t>Y_INICIAL</t>
  </si>
  <si>
    <t>150401900905</t>
  </si>
  <si>
    <t xml:space="preserve">Coordenada Y  en metros del punto inicial del elemento tipo línea,  en el sistema de coordenadas MAGNA Medellin Local. </t>
  </si>
  <si>
    <t>X_FINAL</t>
  </si>
  <si>
    <t>150401900906</t>
  </si>
  <si>
    <t>Coordenada X  en metros del punto final del elemento tipo línea,  en el sistema de coordenadas MAGNA Medellin Local.</t>
  </si>
  <si>
    <t>Y_FINAL</t>
  </si>
  <si>
    <t>150401900907</t>
  </si>
  <si>
    <t xml:space="preserve">Coordenada Y  en metros del punto final del elemento tipo línea,  en sistema de coordenadas MAGNA Medellin Local. </t>
  </si>
  <si>
    <t>CODIGO</t>
  </si>
  <si>
    <t>150500200101</t>
  </si>
  <si>
    <t>Identificador alfanumérico conformado por la unión del código de la comuna o corregimiento y el código del barrio o vereda.
Adicional a las áreas que conforman barrios y/o veredas, se delimitan como áreas independientes: áreas de uso institucional ("Inst"),  áreas de expansión urbana ("AE"), cabeceras corregimentales ("AUC") y áreas de sectorización política sin definir ("SN").</t>
  </si>
  <si>
    <t xml:space="preserve">NOMBRE   </t>
  </si>
  <si>
    <t>150500200102</t>
  </si>
  <si>
    <t>Nombre del barrio o vereda.</t>
  </si>
  <si>
    <t>IDENTIFICACION</t>
  </si>
  <si>
    <t>150500200103</t>
  </si>
  <si>
    <t>Identificador alfanumérico que tiene contenidos similares  campo CODIGO, a diferencia de las áreas identificadas como AUC y AE, en las que corresponde al valor asignado en la capa Límite Catastral.</t>
  </si>
  <si>
    <t>LIMITECOMUNACORREGIMIENTOID</t>
  </si>
  <si>
    <t>150500200104</t>
  </si>
  <si>
    <t>Código que identifica el número de la comuna.  Separa las áreas de sectorización política sin definir ("SN").</t>
  </si>
  <si>
    <t>LIMITEMUNICIPIOID</t>
  </si>
  <si>
    <t>150500200105</t>
  </si>
  <si>
    <t>Código DANE del municipio, en este caso 001.</t>
  </si>
  <si>
    <t>SUBTIPO_BARRIOVEREDA</t>
  </si>
  <si>
    <t>150500200106</t>
  </si>
  <si>
    <t>Subtipo de división administrativa: Barrio (1), Vereda (2).</t>
  </si>
  <si>
    <t>SubTipo_BarrioVereda</t>
  </si>
  <si>
    <t>150500200201</t>
  </si>
  <si>
    <t>Código de la comuna o corregimiento.</t>
  </si>
  <si>
    <t>150500200202</t>
  </si>
  <si>
    <t>Nombre de la comuna o corregimiento.</t>
  </si>
  <si>
    <t>150500200203</t>
  </si>
  <si>
    <t>Texto descriptivo del tipo de división y el número.</t>
  </si>
  <si>
    <t>Identificacion</t>
  </si>
  <si>
    <t>150500200204</t>
  </si>
  <si>
    <t>Código DANE del municipio, en este caso 001</t>
  </si>
  <si>
    <t>Código DANE</t>
  </si>
  <si>
    <t>150500200205</t>
  </si>
  <si>
    <t>Subtipo de división administrativa: Comuna (1), Corregimiento (2).</t>
  </si>
  <si>
    <t>Subtipo_ComunaCorregimiento</t>
  </si>
  <si>
    <t>150500200301</t>
  </si>
  <si>
    <t>Código DANE del municipio.</t>
  </si>
  <si>
    <t>150500200302</t>
  </si>
  <si>
    <t>Nombre del municipio.</t>
  </si>
  <si>
    <t>VIGENCIA_ERECCION</t>
  </si>
  <si>
    <t>150500200303</t>
  </si>
  <si>
    <t>Fecha en que fue erigido a la categoría de municipio. </t>
  </si>
  <si>
    <t>FECHA_FUNDACION</t>
  </si>
  <si>
    <t>150500200304</t>
  </si>
  <si>
    <t>Fecha de fundación del centro poblado o caserío que dio origen al municipio .</t>
  </si>
  <si>
    <t>ALTURA_SOBRE_NIVEL_MAR</t>
  </si>
  <si>
    <t>150500200305</t>
  </si>
  <si>
    <t>Altitud (ms.n.m) de la cabecera municipal .</t>
  </si>
  <si>
    <t>Altura_Sobre_Nivel_Mar</t>
  </si>
  <si>
    <t>150500200306</t>
  </si>
  <si>
    <t>Coordenada este-oeste para expresar la ubicación geográfica  en el sistema de coordenadas WGS 84.</t>
  </si>
  <si>
    <t>150500200307</t>
  </si>
  <si>
    <t>Coordenada norte-sur para expresar la ubicación geográfica en el sistema de coordenadas WGS 84.</t>
  </si>
  <si>
    <t>150500200401</t>
  </si>
  <si>
    <t>Nombre asignado a los diferentes sectores en suelo de expansión urbana y rural-suburbano.</t>
  </si>
  <si>
    <t>CATEGORIA_SUELO</t>
  </si>
  <si>
    <t>150500200402</t>
  </si>
  <si>
    <t>Subdivisión según la orientación y desarrollo, que aplica para las clases de suelo Expansión Urbana  y  Rural.</t>
  </si>
  <si>
    <t>Categoría de Suelo</t>
  </si>
  <si>
    <t>CATDLLORESTRING</t>
  </si>
  <si>
    <t>150500200403</t>
  </si>
  <si>
    <t>Categoría de desarrollo restringido, que aplica en clase de suelo rural y categoría suburbano; según decreto 3600: Áreas destinadas a la parcelación de vivienda campestre, Centros Poblados Rurales, Suelos suburbanos propiamente dichos y Áreas para la localización de equipamientos.</t>
  </si>
  <si>
    <t>Categoría de desarrollo restringido</t>
  </si>
  <si>
    <t>CODIGO_TRATAMIENTO</t>
  </si>
  <si>
    <t>150500200501</t>
  </si>
  <si>
    <t xml:space="preserve">
Identificador único de los poligonos de Tratamiento, aplica para las clases de suelo de Expansión urbana y Rural-Suburbano.
</t>
  </si>
  <si>
    <t xml:space="preserve">Código Tramiento </t>
  </si>
  <si>
    <t>150500200502</t>
  </si>
  <si>
    <t>Nombre del Centro Poblado.</t>
  </si>
  <si>
    <t xml:space="preserve">Sector </t>
  </si>
  <si>
    <t>150610000101</t>
  </si>
  <si>
    <t>Altitud en metros sobre el nivel del mar</t>
  </si>
  <si>
    <t>TALT</t>
  </si>
  <si>
    <t>TIPO_CURVA_NIVEL</t>
  </si>
  <si>
    <t>150610000102</t>
  </si>
  <si>
    <t>Clasificación del tipo de curva de nivel</t>
  </si>
  <si>
    <t>TTCN</t>
  </si>
  <si>
    <t>SUBTIPO_CURVANIVEL</t>
  </si>
  <si>
    <t>150610000201</t>
  </si>
  <si>
    <t>150610000202</t>
  </si>
  <si>
    <t>NOMENCLATU</t>
  </si>
  <si>
    <t>150710000101</t>
  </si>
  <si>
    <t>Nomenclatura estandarizada de los vértices de acuerdo a la generada por el IGAC.</t>
  </si>
  <si>
    <t>COD_DEPTO</t>
  </si>
  <si>
    <t>150710000102</t>
  </si>
  <si>
    <t>Ubicación de la estación en el territorio nacional, con base en el estándar de la codificación de la división político-administrativa de Colombia “DIVIPOLA”, de fuente DANE.</t>
  </si>
  <si>
    <t>COD_MUNICI</t>
  </si>
  <si>
    <t>150710000103</t>
  </si>
  <si>
    <t>150710000104</t>
  </si>
  <si>
    <t>Nombre del municipio donde se encuentra ubicada la estación.</t>
  </si>
  <si>
    <t>DEPARTAMEN</t>
  </si>
  <si>
    <t>150710000105</t>
  </si>
  <si>
    <t>Nombre del departamento donde se encuentra ubicada la estación.</t>
  </si>
  <si>
    <t>ESTADO_PUN</t>
  </si>
  <si>
    <t>150710000106</t>
  </si>
  <si>
    <t>Estado actual del vértice geodésico.</t>
  </si>
  <si>
    <t>150710000107</t>
  </si>
  <si>
    <t>Grados decimales, correspondientes a la latitud del lugar, Norte o Sur, vinculados a la superficie de referencia del elipsoide GRS80.</t>
  </si>
  <si>
    <t>150710000108</t>
  </si>
  <si>
    <t>Grados decimales, correspondientes a la longitud del lugar, Este u Oeste, vinculados a la superficie de referencia del elipsoide GRS80.</t>
  </si>
  <si>
    <t>ALTURA ELI</t>
  </si>
  <si>
    <t>150710000109</t>
  </si>
  <si>
    <t>Altura en metros vinculadas a la superficie de referencia del elipsoide GRS80.</t>
  </si>
  <si>
    <t>X</t>
  </si>
  <si>
    <t>150710000110</t>
  </si>
  <si>
    <t>Distancia proyectada sobre el eje X, entre el centro de la Tierra y el punto. El eje X está sobre el plano ecuatorial y su orientación corresponde con el meridiano de Greenwich.</t>
  </si>
  <si>
    <t>Y</t>
  </si>
  <si>
    <t>150710000111</t>
  </si>
  <si>
    <t>Distancia proyectada sobre el eje Y, entre el centro de la Tierra y el punto. El eje Y está sobre el plano ecuatorial y a 90° del eje X según la regla de la mano derecha.</t>
  </si>
  <si>
    <t>Z</t>
  </si>
  <si>
    <t>150710000112</t>
  </si>
  <si>
    <t>Distancia proyectada sobre el eje Z, entre el centro de la tierra y el punto. El eje Z coincide con el eje de rotación terrestre. Es positivo hacia el polo norte y negativo hacia el polo sur.</t>
  </si>
  <si>
    <t>VX</t>
  </si>
  <si>
    <t>150710000113</t>
  </si>
  <si>
    <t>Cambio de la coordenada en la componente X correspondiente en función del tiempo</t>
  </si>
  <si>
    <t>VY</t>
  </si>
  <si>
    <t>150710000114</t>
  </si>
  <si>
    <t>Cambio de la coordenada en la componente Y correspondiente en función del tiempo</t>
  </si>
  <si>
    <t>VZ</t>
  </si>
  <si>
    <t>150710000115</t>
  </si>
  <si>
    <t>Cambio de la coordenada en la componente Z correspondiente en función del tiempo</t>
  </si>
  <si>
    <t>ONDULACION</t>
  </si>
  <si>
    <t>150710000116</t>
  </si>
  <si>
    <t>Ondulacion geoidal que corresponde a la distancia entre el geoide y el elipsoide medida a lo largo de la
línea real de la plomada</t>
  </si>
  <si>
    <t>150710000117</t>
  </si>
  <si>
    <t>Coordenada Este calculada en el sistema de coordenadas planas cartesianas MAGNA-Medellín 2010 usando el software MagnaPro 5.0</t>
  </si>
  <si>
    <t>150710000118</t>
  </si>
  <si>
    <t>Coordenada Norte calculada en el sistema de coordenadas planas cartesianas MAGNA-Medellín 2010 usando el software MagnaPro 5.0</t>
  </si>
  <si>
    <t>FECHA_CARGA</t>
  </si>
  <si>
    <t>150710000119</t>
  </si>
  <si>
    <t>Fecha de carga de la capa desde el servicio dispuesto por el IGAC</t>
  </si>
  <si>
    <t>NOMBRESITIO</t>
  </si>
  <si>
    <t>150801100101</t>
  </si>
  <si>
    <t xml:space="preserve">Nombre del sitio turístico. </t>
  </si>
  <si>
    <t>IMPERDIBLE</t>
  </si>
  <si>
    <t>150801100102</t>
  </si>
  <si>
    <t xml:space="preserve">Principales sitios turisticos. </t>
  </si>
  <si>
    <t>TIPOATRACTIVO</t>
  </si>
  <si>
    <t>150801100103</t>
  </si>
  <si>
    <t>Clasificación de los sitios turísticos según su tipología y uso.</t>
  </si>
  <si>
    <t>150801100104</t>
  </si>
  <si>
    <t>Ubicación del sitio turístico.</t>
  </si>
  <si>
    <t>COD_COMUNA</t>
  </si>
  <si>
    <t>150801100105</t>
  </si>
  <si>
    <t>Código de la Comuna donde se ubica el sitio.</t>
  </si>
  <si>
    <t>150801100106</t>
  </si>
  <si>
    <t>Nombre de la comuna donde se ubica el sitio.</t>
  </si>
  <si>
    <t>150801100107</t>
  </si>
  <si>
    <t>Nombre del barrio donde se ubica el sitio.</t>
  </si>
  <si>
    <t>150801100108</t>
  </si>
  <si>
    <t>Coordenada Este calculada en el sistema de coordenadas planas cartesianas MAGNA-Medellín 2010.</t>
  </si>
  <si>
    <t>150801100109</t>
  </si>
  <si>
    <t>Coordenada Norte calculada en el sistema de coordenadas planas cartesianas MAGNA-Medellín 2010.</t>
  </si>
  <si>
    <t>150801100110</t>
  </si>
  <si>
    <t>Grados decimales, correspondientes a la latitud del lugar, Norte o Sur.</t>
  </si>
  <si>
    <t>150801100111</t>
  </si>
  <si>
    <t>Grados decimales, correspondientes a la longitud del lugar, Este u Oeste.</t>
  </si>
  <si>
    <t>150801500201</t>
  </si>
  <si>
    <r>
      <t xml:space="preserve">Clave principal del predio en el Sistema de Información Geográfico Catastral. Se refiere al código de ubicación del predio.
Está compuesto por 11 dígitos:  </t>
    </r>
    <r>
      <rPr>
        <b/>
        <sz val="11"/>
        <rFont val="Arial"/>
        <family val="2"/>
      </rPr>
      <t>C:</t>
    </r>
    <r>
      <rPr>
        <sz val="11"/>
        <rFont val="Arial"/>
        <family val="2"/>
      </rPr>
      <t xml:space="preserve"> código de la Comuna o corregimiento (2), </t>
    </r>
    <r>
      <rPr>
        <b/>
        <sz val="11"/>
        <rFont val="Arial"/>
        <family val="2"/>
      </rPr>
      <t>B:</t>
    </r>
    <r>
      <rPr>
        <sz val="11"/>
        <rFont val="Arial"/>
        <family val="2"/>
      </rPr>
      <t xml:space="preserve"> código del Barrio (zona urbana) o Vereda (zona rural) (2), </t>
    </r>
    <r>
      <rPr>
        <b/>
        <sz val="11"/>
        <rFont val="Arial"/>
        <family val="2"/>
      </rPr>
      <t>M:</t>
    </r>
    <r>
      <rPr>
        <sz val="11"/>
        <rFont val="Arial"/>
        <family val="2"/>
      </rPr>
      <t xml:space="preserve"> Manzana (3) y </t>
    </r>
    <r>
      <rPr>
        <b/>
        <sz val="11"/>
        <rFont val="Arial"/>
        <family val="2"/>
      </rPr>
      <t>L:</t>
    </r>
    <r>
      <rPr>
        <sz val="11"/>
        <rFont val="Arial"/>
        <family val="2"/>
      </rPr>
      <t xml:space="preserve"> número de Lote dentro de la manzana (4).
El CBML debe existir en la capa Lote</t>
    </r>
  </si>
  <si>
    <t>150801500202</t>
  </si>
  <si>
    <t xml:space="preserve">NOMBRE </t>
  </si>
  <si>
    <t>150801500203</t>
  </si>
  <si>
    <t>Nombre del sitio de interés,  se escribe en MAYUSCULA sostenida, procurando que las abreviaturas que se requieran sean lógicas y coherentes, que permitan identificar la naturaleza del sitio que representan.</t>
  </si>
  <si>
    <t>TIPO_SITIO</t>
  </si>
  <si>
    <t>150801500204</t>
  </si>
  <si>
    <t>Categorías del referente, se selecciona de una lista de valores el más cercano  a la realidad del punto que representa, por ej: edificios, conjuntos residenciales, clínicas, entidades financieras, supermercados, parqueaderos, etc.</t>
  </si>
  <si>
    <t>CAT_TipoSitioInteresCatastro</t>
  </si>
  <si>
    <t>150801500205</t>
  </si>
  <si>
    <t>150801500206</t>
  </si>
  <si>
    <t>150901500101</t>
  </si>
  <si>
    <t>150901500102</t>
  </si>
  <si>
    <t>Código que representa el barrio dentro de la comuna</t>
  </si>
  <si>
    <t>150901500103</t>
  </si>
  <si>
    <t>MANZANA</t>
  </si>
  <si>
    <t>150901500104</t>
  </si>
  <si>
    <t>Clave principal de la capa Manzana Catastral. Corresponde a los primeros 7 dígitos del código de ubicación del predio CBML, se describen así:  Comuna o corregimiento (2), Barrio o Vereda (2) y Manzana (3).   La manzana 999 se refiere a predios que están ubicados en vias y 888 a predios que ocupan mas de una manzana.</t>
  </si>
  <si>
    <t>150901500105</t>
  </si>
  <si>
    <t>150900200201</t>
  </si>
  <si>
    <t>Número único e irrepetible que identifica a la comuna o corregimiento del Municipio de Medellín según el Decreto 346 de 2000 “Sectorización por comunas y barrios del suelo urbano”</t>
  </si>
  <si>
    <t> NOMBRE</t>
  </si>
  <si>
    <t>150900200202</t>
  </si>
  <si>
    <t>Nombre de la comuna o corregimiento del Municipio de Medellín según el Decreto 346 de 2000 “Sectorización por comunas y barrios del suelo urbano”</t>
  </si>
  <si>
    <t>Hombres_2018</t>
  </si>
  <si>
    <t>150900200203</t>
  </si>
  <si>
    <t>Población de hombres al año 2018.</t>
  </si>
  <si>
    <t>Hombres 2018</t>
  </si>
  <si>
    <t xml:space="preserve">Mujeres_2018 </t>
  </si>
  <si>
    <t>150900200204</t>
  </si>
  <si>
    <t>Población de mujeres al año 2018.</t>
  </si>
  <si>
    <t>Mujeres 2018</t>
  </si>
  <si>
    <t>Total_2018</t>
  </si>
  <si>
    <t>150900200205</t>
  </si>
  <si>
    <t>Población total al año 2018.</t>
  </si>
  <si>
    <t>Total 2018</t>
  </si>
  <si>
    <t>Hombres_2019</t>
  </si>
  <si>
    <t>150900200206</t>
  </si>
  <si>
    <t>Población de hombres al año 2019.</t>
  </si>
  <si>
    <t>Hombres 2019</t>
  </si>
  <si>
    <t>Mujeres_2019</t>
  </si>
  <si>
    <t>150900200207</t>
  </si>
  <si>
    <t>Población de mujeres al año 2019.</t>
  </si>
  <si>
    <t>Mujeres 2019</t>
  </si>
  <si>
    <t>Total_2019</t>
  </si>
  <si>
    <t>150900200208</t>
  </si>
  <si>
    <t>Población total al año 2019.</t>
  </si>
  <si>
    <t>Total 2019</t>
  </si>
  <si>
    <t>Hombres_2020</t>
  </si>
  <si>
    <t>150900200209</t>
  </si>
  <si>
    <t>Población de hombres al año 2020.</t>
  </si>
  <si>
    <t>Hombres 2020</t>
  </si>
  <si>
    <t>Mujeres_2020</t>
  </si>
  <si>
    <t>150900200210</t>
  </si>
  <si>
    <t>Población de mujeres al año 2020.</t>
  </si>
  <si>
    <t>Mujeres 2020</t>
  </si>
  <si>
    <t>Total_2020</t>
  </si>
  <si>
    <t>150900200211</t>
  </si>
  <si>
    <t>Población total al año 2020.</t>
  </si>
  <si>
    <t>Total 2020</t>
  </si>
  <si>
    <t>Hombres_2021</t>
  </si>
  <si>
    <t>150900200212</t>
  </si>
  <si>
    <t>Población de hombres al año 2021.</t>
  </si>
  <si>
    <t>Hombres 2021</t>
  </si>
  <si>
    <t>Mujeres_2021</t>
  </si>
  <si>
    <t>150900200213</t>
  </si>
  <si>
    <t>Población de mujeres al año 2021.</t>
  </si>
  <si>
    <t>Mujeres 2021</t>
  </si>
  <si>
    <t>Total_2021</t>
  </si>
  <si>
    <t>150900200214</t>
  </si>
  <si>
    <t>Población total al año 2021.</t>
  </si>
  <si>
    <t>Total 2021</t>
  </si>
  <si>
    <t>Hombres_2022</t>
  </si>
  <si>
    <t>150900200215</t>
  </si>
  <si>
    <t>Población de hombres al año 2022.</t>
  </si>
  <si>
    <t>Hombres 2022</t>
  </si>
  <si>
    <t>Mujeres_2022</t>
  </si>
  <si>
    <t>150900200216</t>
  </si>
  <si>
    <t>Población de mujeres al año 2022.</t>
  </si>
  <si>
    <t>Mujeres 2022</t>
  </si>
  <si>
    <t>Total_2022</t>
  </si>
  <si>
    <t>150900200217</t>
  </si>
  <si>
    <t>Población total al año 2022.</t>
  </si>
  <si>
    <t>Total 2022</t>
  </si>
  <si>
    <t>Hombres_2023</t>
  </si>
  <si>
    <t>150900200218</t>
  </si>
  <si>
    <t>Población de hombres al año 2023.</t>
  </si>
  <si>
    <t>Hombres 2023</t>
  </si>
  <si>
    <t>Mujeres_2023</t>
  </si>
  <si>
    <t>150900200219</t>
  </si>
  <si>
    <t>Población de mujeres al año 2023.</t>
  </si>
  <si>
    <t>Total_2023</t>
  </si>
  <si>
    <t>150900200220</t>
  </si>
  <si>
    <t>Población total al año 2023.</t>
  </si>
  <si>
    <t>Total 2023</t>
  </si>
  <si>
    <t>Hombres_2024</t>
  </si>
  <si>
    <t>150900200221</t>
  </si>
  <si>
    <t>Población de hombres al año 2024.</t>
  </si>
  <si>
    <t>Hombres 2024</t>
  </si>
  <si>
    <t>Mujeres_2024</t>
  </si>
  <si>
    <t>150900200222</t>
  </si>
  <si>
    <t>Población de mujeres al año  2024.</t>
  </si>
  <si>
    <t>Mujeres 2024</t>
  </si>
  <si>
    <t>Total_2024</t>
  </si>
  <si>
    <t>150900200223</t>
  </si>
  <si>
    <t>Población total al año 2024.</t>
  </si>
  <si>
    <t>Total 2024</t>
  </si>
  <si>
    <t>Hombres_2025</t>
  </si>
  <si>
    <t>150900200224</t>
  </si>
  <si>
    <t>Población de hombres al año 2025.</t>
  </si>
  <si>
    <t>Hombres 2025</t>
  </si>
  <si>
    <t>Mujeres_2025</t>
  </si>
  <si>
    <t>150900200225</t>
  </si>
  <si>
    <t>Población de mujeres al año 2025.</t>
  </si>
  <si>
    <t>Mujeres 2025</t>
  </si>
  <si>
    <t>Total_2025</t>
  </si>
  <si>
    <t>150900200226</t>
  </si>
  <si>
    <t>Población total al año 2025.</t>
  </si>
  <si>
    <t>Total 2025</t>
  </si>
  <si>
    <t>Hombres_2026</t>
  </si>
  <si>
    <t>150900200227</t>
  </si>
  <si>
    <t>Población de hombres al año 2026.</t>
  </si>
  <si>
    <t>Hombres 2026</t>
  </si>
  <si>
    <t>Mujeres_2026</t>
  </si>
  <si>
    <t>150900200228</t>
  </si>
  <si>
    <t>Población de mujeres al año 2026.</t>
  </si>
  <si>
    <t>Mujeres 2026</t>
  </si>
  <si>
    <t>Total_2026</t>
  </si>
  <si>
    <t>150900200229</t>
  </si>
  <si>
    <t>Población total al año 2026.</t>
  </si>
  <si>
    <t>Total 2026</t>
  </si>
  <si>
    <t>Hombres_2027</t>
  </si>
  <si>
    <t>150900200230</t>
  </si>
  <si>
    <t>Población de hombres al año 2027.</t>
  </si>
  <si>
    <t>Hombres 2027</t>
  </si>
  <si>
    <t>Mujeres_2027</t>
  </si>
  <si>
    <t>150900200231</t>
  </si>
  <si>
    <t>Población de mujeres al año 2027.</t>
  </si>
  <si>
    <t>Mujeres 2027</t>
  </si>
  <si>
    <t>Total_2027</t>
  </si>
  <si>
    <t>150900200232</t>
  </si>
  <si>
    <t>Población total al año 2027.</t>
  </si>
  <si>
    <t>Total 2027</t>
  </si>
  <si>
    <t>Hombres_2028</t>
  </si>
  <si>
    <t>150900200233</t>
  </si>
  <si>
    <t>Población de hombres al año 2028.</t>
  </si>
  <si>
    <t>Hombres 2028</t>
  </si>
  <si>
    <t>Mujeres_2028</t>
  </si>
  <si>
    <t>150900200234</t>
  </si>
  <si>
    <t>Población de mujeres al año 2028.</t>
  </si>
  <si>
    <t>Mujeres 2028</t>
  </si>
  <si>
    <t>Total_2028</t>
  </si>
  <si>
    <t>150900200235</t>
  </si>
  <si>
    <t>Población total al año 2028.</t>
  </si>
  <si>
    <t>Total 2028</t>
  </si>
  <si>
    <t>Hombres_2029</t>
  </si>
  <si>
    <t>150900200236</t>
  </si>
  <si>
    <t>Población de hombres al año 2029.</t>
  </si>
  <si>
    <t>Hombres 2029</t>
  </si>
  <si>
    <t>Mujeres_2029</t>
  </si>
  <si>
    <t>150900200237</t>
  </si>
  <si>
    <t>Población de mujeres al año 2029.</t>
  </si>
  <si>
    <t>Mujeres 2029</t>
  </si>
  <si>
    <t>Total_2029</t>
  </si>
  <si>
    <t>150900200238</t>
  </si>
  <si>
    <t>Población total al año 2029.</t>
  </si>
  <si>
    <t>Total 2029</t>
  </si>
  <si>
    <t>Hombres_2030</t>
  </si>
  <si>
    <t>150900200239</t>
  </si>
  <si>
    <t>Población de hombres al año 2030.</t>
  </si>
  <si>
    <t>Hombres 2030</t>
  </si>
  <si>
    <t>Mujeres_2030</t>
  </si>
  <si>
    <t>150900200240</t>
  </si>
  <si>
    <t>Población de mujeres al año 2030.</t>
  </si>
  <si>
    <t>Mujeres 2030</t>
  </si>
  <si>
    <t>Total_2030</t>
  </si>
  <si>
    <t>150900200241</t>
  </si>
  <si>
    <t>Población total al año 2030.</t>
  </si>
  <si>
    <t>Total 2030</t>
  </si>
  <si>
    <t>150900200301</t>
  </si>
  <si>
    <t>150900200302</t>
  </si>
  <si>
    <t>I2018</t>
  </si>
  <si>
    <t>150900200303</t>
  </si>
  <si>
    <t xml:space="preserve">Número de hogares a junio 30 de 2018. </t>
  </si>
  <si>
    <t>I2019</t>
  </si>
  <si>
    <t>150900200304</t>
  </si>
  <si>
    <t xml:space="preserve">Número de hogares a junio 30 de 2019. </t>
  </si>
  <si>
    <t>I2020</t>
  </si>
  <si>
    <t>150900200305</t>
  </si>
  <si>
    <t xml:space="preserve">Número de hogares a junio 30 de 2020. </t>
  </si>
  <si>
    <t>I2021</t>
  </si>
  <si>
    <t>150900200306</t>
  </si>
  <si>
    <t xml:space="preserve">Número de hogares a junio 30 de 2021. </t>
  </si>
  <si>
    <t>I2022</t>
  </si>
  <si>
    <t>150900200307</t>
  </si>
  <si>
    <t xml:space="preserve">Número de hogares a junio 30 de 2022. </t>
  </si>
  <si>
    <t>I2023</t>
  </si>
  <si>
    <t>150900200308</t>
  </si>
  <si>
    <t xml:space="preserve">Número de hogares a junio 30 de 2023. </t>
  </si>
  <si>
    <t>I2024</t>
  </si>
  <si>
    <t>150900200309</t>
  </si>
  <si>
    <t xml:space="preserve">Número de hogares a junio 30 de 2024. </t>
  </si>
  <si>
    <t>I2025</t>
  </si>
  <si>
    <t>150900200310</t>
  </si>
  <si>
    <t>Número de hogares a junio 30 de 2025.</t>
  </si>
  <si>
    <t>I2026</t>
  </si>
  <si>
    <t>150900200311</t>
  </si>
  <si>
    <t xml:space="preserve">Número de hogares a junio 30 de 2026. </t>
  </si>
  <si>
    <t>I2027</t>
  </si>
  <si>
    <t>150900200312</t>
  </si>
  <si>
    <t>Número de hogares a junio 30 de 2027.</t>
  </si>
  <si>
    <t>I2028</t>
  </si>
  <si>
    <t>150900200313</t>
  </si>
  <si>
    <t xml:space="preserve">Número de hogares a junio 30 de 2028. </t>
  </si>
  <si>
    <t>I2029</t>
  </si>
  <si>
    <t>150900200314</t>
  </si>
  <si>
    <t xml:space="preserve">Número de hogares a junio 30 de 2029. </t>
  </si>
  <si>
    <t>I2030</t>
  </si>
  <si>
    <t>150900200315</t>
  </si>
  <si>
    <t xml:space="preserve">Número de hogares a junio 30 de 2030. </t>
  </si>
  <si>
    <t>150900200401</t>
  </si>
  <si>
    <t>Viviendas totales - Proyeccion (2018-2030) por comuna y corregimiento</t>
  </si>
  <si>
    <t>150900200402</t>
  </si>
  <si>
    <t>150900200403</t>
  </si>
  <si>
    <t xml:space="preserve">Número de viviendas ocupadas a junio 30 de 2018. </t>
  </si>
  <si>
    <t>150900200404</t>
  </si>
  <si>
    <t>Número de viviendas ocupadas a junio 30 de 2019.</t>
  </si>
  <si>
    <t>150900200405</t>
  </si>
  <si>
    <t>Número de viviendas ocupadas a junio 30 de 2020.</t>
  </si>
  <si>
    <t>150900200406</t>
  </si>
  <si>
    <t>Número de viviendas ocupadas a junio 30 de 2021.</t>
  </si>
  <si>
    <t>150900200407</t>
  </si>
  <si>
    <t>Número de viviendas ocupadas a junio 30 de 2022.</t>
  </si>
  <si>
    <t>150900200408</t>
  </si>
  <si>
    <t>Número de viviendas ocupadas a junio 30 de 2023.</t>
  </si>
  <si>
    <t>150900200409</t>
  </si>
  <si>
    <t>Número de viviendas ocupadas a junio 30 de 2024.</t>
  </si>
  <si>
    <t>150900200410</t>
  </si>
  <si>
    <t>Número de viviendas ocupadas a junio 30 de 2025.</t>
  </si>
  <si>
    <t>150900200411</t>
  </si>
  <si>
    <t>Número de viviendas ocupadas a junio 30 de 2026.</t>
  </si>
  <si>
    <t>150900200412</t>
  </si>
  <si>
    <t>Número de viviendas ocupadas a junio 30 de 2027.</t>
  </si>
  <si>
    <t>150900200413</t>
  </si>
  <si>
    <t>Número de viviendas ocupadas a junio 30 de 2028.</t>
  </si>
  <si>
    <t>150900200414</t>
  </si>
  <si>
    <t>Número de viviendas ocupadas a junio 30 de 2029.</t>
  </si>
  <si>
    <t>150900200415</t>
  </si>
  <si>
    <t>Número de viviendas ocupadas a junio 30 de 2030.</t>
  </si>
  <si>
    <t>Id_individuo_disperso</t>
  </si>
  <si>
    <t>151002300101</t>
  </si>
  <si>
    <t>Identificador único del registro</t>
  </si>
  <si>
    <t>cod_individuo_disperso_amva</t>
  </si>
  <si>
    <t>151002300102</t>
  </si>
  <si>
    <t>Código único para cada árbol dentro del municipio, comuna, barrio, manzana y orden de entrada en el sistema dentro de la manzana</t>
  </si>
  <si>
    <t>id_intervencion</t>
  </si>
  <si>
    <t>151002300103</t>
  </si>
  <si>
    <t>Identificador único de la intervención de cada árbol</t>
  </si>
  <si>
    <t>s_especie</t>
  </si>
  <si>
    <t>151002300104</t>
  </si>
  <si>
    <t xml:space="preserve">Nombre científico de cada especie y autor </t>
  </si>
  <si>
    <t>tipoarbol</t>
  </si>
  <si>
    <t>151002300105</t>
  </si>
  <si>
    <t>Indica si el árbol es común, especial o patrimonial</t>
  </si>
  <si>
    <t>id_tipo_intervencion</t>
  </si>
  <si>
    <t>151002300106</t>
  </si>
  <si>
    <t>Identificador único del tipo de intervención de cada árbol</t>
  </si>
  <si>
    <t>contrato</t>
  </si>
  <si>
    <t>151002300107</t>
  </si>
  <si>
    <t xml:space="preserve">Identificador de cada contrato registrado </t>
  </si>
  <si>
    <t>s_intervencion</t>
  </si>
  <si>
    <t>151002300108</t>
  </si>
  <si>
    <t>Indica el tipo de la última intervención realizada al individuo arbóreo</t>
  </si>
  <si>
    <t>d_fecha</t>
  </si>
  <si>
    <t>151002300109</t>
  </si>
  <si>
    <t>Indica la fecha de la última intervención</t>
  </si>
  <si>
    <t>s_estado_arbol</t>
  </si>
  <si>
    <t>151002300110</t>
  </si>
  <si>
    <t>Indica el estado del árbol, sano / enfermo</t>
  </si>
  <si>
    <t>s_estado_int_contrato</t>
  </si>
  <si>
    <t>151002300111</t>
  </si>
  <si>
    <t>Se refiere al estado de la revisión de la intervención dentro de cada contrato</t>
  </si>
  <si>
    <t>s_observaciones</t>
  </si>
  <si>
    <t>151002300112</t>
  </si>
  <si>
    <t>Observaciones generales de cada intervención arbórea</t>
  </si>
  <si>
    <t>point_x</t>
  </si>
  <si>
    <t>151002300113</t>
  </si>
  <si>
    <t xml:space="preserve">Coordenada plana X (metros) asociado al punto de ubicación </t>
  </si>
  <si>
    <t>point_y</t>
  </si>
  <si>
    <t>151002300114</t>
  </si>
  <si>
    <t>Coordenada plana Y (metros) asociado al punto de ubicación</t>
  </si>
  <si>
    <t>sid</t>
  </si>
  <si>
    <t>151002300116</t>
  </si>
  <si>
    <t>Object Id en Postgres</t>
  </si>
  <si>
    <t>151101900101</t>
  </si>
  <si>
    <t>Identificador único en formato numérico.</t>
  </si>
  <si>
    <t>id_segmento</t>
  </si>
  <si>
    <t>151101900102</t>
  </si>
  <si>
    <t>Identificador único del segmento en el cual se ubica el elemento.</t>
  </si>
  <si>
    <t>ancho</t>
  </si>
  <si>
    <t>151101900103</t>
  </si>
  <si>
    <t>Ancho del andén en centímetros.</t>
  </si>
  <si>
    <t>altura</t>
  </si>
  <si>
    <t>151101900104</t>
  </si>
  <si>
    <t>Altura del anden en centímetros.</t>
  </si>
  <si>
    <t>longitud</t>
  </si>
  <si>
    <t>151101900105</t>
  </si>
  <si>
    <t>Longitud del elemento en metros.</t>
  </si>
  <si>
    <t>estado</t>
  </si>
  <si>
    <t>151101900106</t>
  </si>
  <si>
    <t xml:space="preserve">Indica si la superficie es buena o mala. Tiene en cuenta la comodidad del peatón al transitar.
</t>
  </si>
  <si>
    <t>homogeneo</t>
  </si>
  <si>
    <t>151101900107</t>
  </si>
  <si>
    <r>
      <t xml:space="preserve">
</t>
    </r>
    <r>
      <rPr>
        <sz val="11"/>
        <rFont val="Arial"/>
        <family val="2"/>
      </rPr>
      <t>Indica si toda la superficie es del mismo material.</t>
    </r>
  </si>
  <si>
    <t>homologado</t>
  </si>
  <si>
    <t>151101900108</t>
  </si>
  <si>
    <t>Indica si la superficie tiene  cambios de nivel.</t>
  </si>
  <si>
    <t>obstaculo</t>
  </si>
  <si>
    <t>151101900109</t>
  </si>
  <si>
    <r>
      <t xml:space="preserve">
</t>
    </r>
    <r>
      <rPr>
        <sz val="11"/>
        <rFont val="Arial"/>
        <family val="2"/>
      </rPr>
      <t xml:space="preserve">Indica si existen obstáculos para el peatón.
</t>
    </r>
  </si>
  <si>
    <t>material</t>
  </si>
  <si>
    <t>151101900110</t>
  </si>
  <si>
    <t xml:space="preserve">Indica si es concreto o prefabricado.
</t>
  </si>
  <si>
    <t>151100200201</t>
  </si>
  <si>
    <t xml:space="preserve">Código de ubicación del predio, compuesto por once dígitos, asi:  Comuna o corregimiento, dos digitos;  Barrio o Vereda, dos digitos; Manzana, tres digitos; y número de Lote, cuatro digitos. </t>
  </si>
  <si>
    <t>151100200202</t>
  </si>
  <si>
    <t>Nombre del equipamiento.</t>
  </si>
  <si>
    <t>151100200203</t>
  </si>
  <si>
    <t>Clasificación del Subsistema de equipamientos colectivos según el articulo 96 del Acuerdo 048 de 2014.</t>
  </si>
  <si>
    <t>ORDEN</t>
  </si>
  <si>
    <t>151100200204</t>
  </si>
  <si>
    <t>Jerarquización del equipamiento según su dominio: General o Local, según el articulo 96 del Acuerdo 048 de 2014.</t>
  </si>
  <si>
    <t>COMPONENTES</t>
  </si>
  <si>
    <t>151100200205</t>
  </si>
  <si>
    <t>División correspondiente a cada categoría del Subsistema de equipamientos colectivos, según el articulo 96 del Acuerdo 048 de 2014.</t>
  </si>
  <si>
    <t>NIVEL</t>
  </si>
  <si>
    <t>151100200206</t>
  </si>
  <si>
    <t>Jerarquización del equipamiento según su nivel de cobertura. Nacional, Metropolitano/regional, de Ciudad, zonal/Corregimental, barrial/suburbano, vecinal/veredal, según el articulo 96 del Acuerdo 048 de 2014.</t>
  </si>
  <si>
    <t>CATEGORIA</t>
  </si>
  <si>
    <t>151100200207</t>
  </si>
  <si>
    <t>Nombre de la clasificación del Subsistema de equipamientos colectivos. Equipamientos Básicos Sociales, Equipamientos Básicos Comunitarios, Equipamientos de Seguridad y Convivencia, Equipamientos de Infraestructuras y Equipamientos Institucionales, según el articulo 96 del Acuerdo 048 de 2014.</t>
  </si>
  <si>
    <t>SUBTIPO_CATEGORIA</t>
  </si>
  <si>
    <t>151100200208</t>
  </si>
  <si>
    <t>Código que corresponde a las iniciales de la categoría.  EBS, EBC, ESC, EII y EIN.</t>
  </si>
  <si>
    <t>COD_BARRIO</t>
  </si>
  <si>
    <t>151100200209</t>
  </si>
  <si>
    <t>Código del barrio o vereda</t>
  </si>
  <si>
    <t>CODIGO BARRIO</t>
  </si>
  <si>
    <t>151100200210</t>
  </si>
  <si>
    <t>Código de la comuna o corregimiento</t>
  </si>
  <si>
    <t>CODIGO COMUNA</t>
  </si>
  <si>
    <t>NOM_BARRIO</t>
  </si>
  <si>
    <t>151100200211</t>
  </si>
  <si>
    <t>Nombre del barrio o vereda</t>
  </si>
  <si>
    <t>NOMBRE BARRIO</t>
  </si>
  <si>
    <t>151100200301</t>
  </si>
  <si>
    <t xml:space="preserve">Nombre del espacio público. </t>
  </si>
  <si>
    <t>151100200302</t>
  </si>
  <si>
    <t>151100200303</t>
  </si>
  <si>
    <t>Los espacios publicos de esparcimiento y encuentro se clasifican según su valor de uso, caracteristicas formales y tipologicas en las categorias de: Ecoparque, Parque recreativo, Plazoleta o Plazuela. (Art. 69  Acuerdo 048 de 2014)</t>
  </si>
  <si>
    <t>151100200304</t>
  </si>
  <si>
    <t>Según su  tamaño y escala  los espacios públicos de esparcimiento y encuentro se clasifica en: Primer Orden General y Segundo Orden Local. (Art. 70 del Acuerdo 048 de 2014)</t>
  </si>
  <si>
    <t>DomPOT48_Orden_2</t>
  </si>
  <si>
    <t>Dominio</t>
  </si>
  <si>
    <t>151100200305</t>
  </si>
  <si>
    <t>Los espacios publicos de esparcimiento y encuentro se clasifican según su dominio así: Bienes de uso público,  Área libre del equipamiento público. Área libre privada de uso público.  (Art. 68 del Acuerdo 048 de 2014)</t>
  </si>
  <si>
    <t>Funcion</t>
  </si>
  <si>
    <t>151100200306</t>
  </si>
  <si>
    <t>Los espacios publicos de esparcimiento y encuentro se clasifican según su funcion en: Parque, Parque Civico, Plaza, Zona Verde Recreacional y Mirador Panoramico. (Art. 69 del Acuerdo 048 de 2014)</t>
  </si>
  <si>
    <t>151100200307</t>
  </si>
  <si>
    <t>Según su  tamaño y escala  los espacios públicos de esparcimiento y encuentro se clasifica en los siguientes órdenes o subcategorías: 
Primer orden general: Hacen parte de éste Orden, espacios públicos de alta jerarquía, de nivel regional, metropolitano y Municipal.
Segundo orden o local: Hacen parte de éste Orden, espacios públicos de baja jerarquía, de nivel zonal, corregimental, comunal/suburbano nivel 1, barrial/ suburbano nivel 2,  vecinal y veredal.</t>
  </si>
  <si>
    <t>DomPOT48_EPJerarquia</t>
  </si>
  <si>
    <t>Subcategoria</t>
  </si>
  <si>
    <t>151100200308</t>
  </si>
  <si>
    <t>Los espacios publicos de esparcimiento y encuentro se clasifican según su valor de uso, caracteristicas formales y tipologicas en las subcategorias de: Ecoparque de cerro y otros elementos del sistema orografico, Ecoparque de quebrada y otros cuerpos de agua, Parque recreativo activo y Parque recreativo pasivo. (Art. 69 del Acuerdo 048 de 2014)</t>
  </si>
  <si>
    <t>CODIGO_COMUNA_BARRIO</t>
  </si>
  <si>
    <t>151100200309</t>
  </si>
  <si>
    <t>Código numérico correspondiente a la comuna y barrio para ser identificados y homologados dentro de la Base de Datos Corporativa. Ejemplo: 0908 (Comuna 9 : Buenos Aires  , Barrio 08 : Miraflores ). Fuente: Listado de comunas, barrios y áreas institucionales según Acuerdo 346 de 2000 y corregimientos y veredas del Municipio de Medellín según concertación entre actores del suelo rural y la Administración y Acuerdo 046 de 2006 POT.</t>
  </si>
  <si>
    <t>Código comuna barrio</t>
  </si>
  <si>
    <t>COMUNA_CORREGIMIENTO</t>
  </si>
  <si>
    <t>151100200310</t>
  </si>
  <si>
    <t>Identificación del nombre de la  comuna (16) y el corregimiento (5)  de la Ciudad a la que pertenece. Fuente: Listado de comunas, barrios y áreas institucionales según Acuerdo 346 de 2000 y corregimientos y veredas del Municipio de Medellín según concertación entre actores del suelo rural y la Administración y Acuerdo 046 de 2006 POT.</t>
  </si>
  <si>
    <t>BARRIO_VEREDA</t>
  </si>
  <si>
    <t>151100200311</t>
  </si>
  <si>
    <t>Identificación del nombre del  barrio o vereda del Municipio al que pertenece el predio. Fuente: Listado de Comunas, barrios y áreas institucionales según Acuerdo 346 de 2000 y corregimientos y veredas del Municipio de Medellín Según concertación entre actores del suelo rural y la Administración y Acuerdo 046 de 2006 POT.</t>
  </si>
  <si>
    <t>Barrio Veredas</t>
  </si>
  <si>
    <t>151100200312</t>
  </si>
  <si>
    <t xml:space="preserve">Dirección del predio. </t>
  </si>
  <si>
    <t>ZONA</t>
  </si>
  <si>
    <t>151100200313</t>
  </si>
  <si>
    <t>Iniciales de la zona de la Ciudad a tratar: Z1, Z2, Z3, Z4, Z5, Z6. y los corregimientos SA (San Antonio) SC ( San Cristóbal) SE ( Santa Elena) P (Palmitas) y AL (Altavista) Fuente: Plano de zonificación de la Ciudad. Acuerdo 046 de 2006 POT.</t>
  </si>
  <si>
    <t>zona</t>
  </si>
  <si>
    <t>Subtipos</t>
  </si>
  <si>
    <t>Etiqueta</t>
  </si>
  <si>
    <t xml:space="preserve">Código </t>
  </si>
  <si>
    <t>Urbano</t>
  </si>
  <si>
    <t xml:space="preserve">Lotes ubicados en áreas destinadas a usos urbanos que dispongan de infraestructura vial y redes primarias de acueducto, energía y alcantarillado, y sea posible urbanizarlos o construirlos. Algunas zonas con procesos de urbanización incompletos, comprendidos en áreas consolidadas con edificación, que se definan como áreas de mejoramiento integral.                                                    </t>
  </si>
  <si>
    <t>Rural</t>
  </si>
  <si>
    <t>Lotes ubicados en terrenos no aptos para el uso urbano, por su destinación a usos agrícolas, ganaderos, forestales, de explotación de recursos naturales y actividades análogas, así como usos recreativos. En concordancia con lo anterior, el área rural excluye de esta denominación las áreas urbanas y las de expansión</t>
  </si>
  <si>
    <t>Rural (Expansion)</t>
  </si>
  <si>
    <t>Lotes ubicados dentro del suelo rural, en donde se mezclan los usos del suelo y las formas de vida del campo y la ciudad, que pueden ser objeto de desarrollo con restricciones de uso, de intensidad y de densidad, garantizando el autoabastecimiento en servicios  públicos domiciliarios, de conformidad con lo establecido en la Ley 99 de 1.993 y la Ley 142 de 1.994.</t>
  </si>
  <si>
    <t>Rural (Suburbano)</t>
  </si>
  <si>
    <t>Lotes ubicados en suelo de expansión constituido por la porción del territorio municipal que se habilitará para el uso urbano durante la vigencia del Plan de Ordenamiento, según lo determinen los programas de ejecución.</t>
  </si>
  <si>
    <t>Urbano (Expansion Desarrollado)</t>
  </si>
  <si>
    <t>Lotes constituidos por urbanizaciones dentro de suelos de expansión.</t>
  </si>
  <si>
    <t xml:space="preserve">Barrio </t>
  </si>
  <si>
    <t>Mínima unidad de una comuna en la zona urbana.</t>
  </si>
  <si>
    <t>Vereda</t>
  </si>
  <si>
    <t>Mínima unidad de un corregimiento en la zona rural.</t>
  </si>
  <si>
    <t>SUBTIPO_
COMUNACORREGIMIENTO</t>
  </si>
  <si>
    <t>Comuna</t>
  </si>
  <si>
    <t>División del área urbana.</t>
  </si>
  <si>
    <t xml:space="preserve">Corregimiento </t>
  </si>
  <si>
    <t>División del área urbana</t>
  </si>
  <si>
    <t>Indice</t>
  </si>
  <si>
    <t>Línea imaginaria que une puntos del terreno que tienen la misma altura con respecto al nivel del mar, representadas en la cartografia con mayor espesor que las demas y siempre se acotan.</t>
  </si>
  <si>
    <t>Indice Aproximada</t>
  </si>
  <si>
    <t>Línea imaginaria que une puntos del terreno que tienen la misma altura con respecto al nivel del mar, estimadas mediante proyeccion o interpolacion de las curvas conocidas.</t>
  </si>
  <si>
    <t>Intermedia</t>
  </si>
  <si>
    <t>Línea imaginaria que une puntos del terreno que tienenla misma altura con respecto al nivel del mar, representadas en la cartografia con menor espesor que las Indices no se acotan a menos que no existan indices.</t>
  </si>
  <si>
    <t>Intermedia Aproximada</t>
  </si>
  <si>
    <t>Línea imaginaria que une puntos del terreno que tienen la misma altura con respecto al nivel del mar, estimadas mediante proyeccion o interpolacion de las curvas indices.</t>
  </si>
  <si>
    <t>Indice de Depresion</t>
  </si>
  <si>
    <t>Línea imaginaria que une puntos del terreno que tienen la misma altura con respecto al nivel del mar, representa concavidades o depresiones en el terreno.</t>
  </si>
  <si>
    <t>Indice de Depresion Aproximada</t>
  </si>
  <si>
    <t>Línea imaginaria que une puntos del terreno que tienen la misma altura con respecto al nivel del mar, representa concavidades o depresiones en el terreno y es calculada por interpolacion de curvas de depresion conocidas.</t>
  </si>
  <si>
    <t>Suplementaria</t>
  </si>
  <si>
    <t>Línea imaginaria que une puntos del terreno que tienen la misma altura con respecto al nivel del mar, se representan cuando las curvas indices y intermedias estan muy separadas.</t>
  </si>
  <si>
    <t>Intermedia de Depresion</t>
  </si>
  <si>
    <t>Intermedia de Depresion Aproximada</t>
  </si>
  <si>
    <t>Línea imaginaria que une puntos del terreno que tienen la misma altura con respecto al nivel del mar, representa concavidades o depresiones en el terreno y es calculada por interpolacion de curvas de nivel de depresión conocidas</t>
  </si>
  <si>
    <t>De Glaciar</t>
  </si>
  <si>
    <t>Línea imaginaria que une puntos del terreno que tienen la misma altura sobre la cota 4000 metros sobre el nivel del mar, en campos de hielos y nieves permanentes (glaciares) .</t>
  </si>
  <si>
    <t xml:space="preserve">Equipamientos Básicos Sociales </t>
  </si>
  <si>
    <t>Edificaciones en las cuales se busca garantizar el pleno disfrute de los derechos básicos de la población.(Art 99 Acuerdo 48 de 2014-POT)</t>
  </si>
  <si>
    <t xml:space="preserve">Equipamientos Básicos Comunitarios </t>
  </si>
  <si>
    <t>Conjunto de inmuebles que sirve de soporte físico para las relaciones cotidianas de los habitantes del Municipio
y para el goce de sus derechos colectivos. (Art.104  Acuerdo 48 de 2014-POT)</t>
  </si>
  <si>
    <t>Equipamientos de Seguridad y Convivencia</t>
  </si>
  <si>
    <t>Equipamientos  destinados a prestar servicios de seguridad, administración de justicia y aquellos enfocados a mejorar la
convivencia y la paz, así como la atención a desastres naturales. (Art. 108 Acuerdo 48 de 2014-POT)</t>
  </si>
  <si>
    <t>Equipamientos de Infraestructuras</t>
  </si>
  <si>
    <t>Destinados a la prestación de servicios públicos domiciliarios como plantas, bocatomas, estaciones, etc., y aquellos que dan soporte a la movilidad urbana y rural, tanto local como regional, nacional e internacional. Así mismo, incluyen las infraestructuras destinadas al almacenamiento y distribución de la producción primaria y de combustibles y los que prestan servicios sanitarios.popular, Almacenamiento y distribución de combustibles, sanitarios.(Art.113 (Acuerdo 48 de 2014-POT).</t>
  </si>
  <si>
    <t>Equipamientos Institucionales</t>
  </si>
  <si>
    <t>Destinados a garantizar el funcionamiento administrativo estatal, distinto a
las acciones operativas que cada entidad pueda realizar. Estos se clasifican según
su nivel. (Art.119 (Acuerdo 48 de 2014-POT)</t>
  </si>
  <si>
    <t>Uso Dotacional</t>
  </si>
  <si>
    <t>Área destinada a equipamiento.</t>
  </si>
  <si>
    <t>Dominios</t>
  </si>
  <si>
    <t xml:space="preserve">Dominio </t>
  </si>
  <si>
    <t>Normal</t>
  </si>
  <si>
    <t>MZ</t>
  </si>
  <si>
    <t>Tipología por defecto de la manzana.</t>
  </si>
  <si>
    <t>Parque</t>
  </si>
  <si>
    <t>PQ</t>
  </si>
  <si>
    <t>Son áreas libres  destinadas al desarrollo de usos recreativos que contribuyen a la generación de valores paisajísticos y ambientales.</t>
  </si>
  <si>
    <t>Glorieta</t>
  </si>
  <si>
    <t>GL</t>
  </si>
  <si>
    <t>La glorieta es un tipo especial de intersección en la cual confluyen varios tramos de vía.</t>
  </si>
  <si>
    <t>Separador Vial</t>
  </si>
  <si>
    <t>SV</t>
  </si>
  <si>
    <t xml:space="preserve">Franja de una vía dispuesta en forma longitudinal y paralela al eje de la misma, que separa y canaliza flujos de circulación. Pueden ser centrales y laterales o intermedios. </t>
  </si>
  <si>
    <t>Equipamentos</t>
  </si>
  <si>
    <t>EQ</t>
  </si>
  <si>
    <t>Espacio o edificación destinada a los servicios de carácter formativo, cultural, de salud, de bienestar social entre otros, con el objeto de prestar apoyo funcional a la administración pública y a los servicios urbanos básicos de la ciudad.</t>
  </si>
  <si>
    <t>Unidad Deportiva</t>
  </si>
  <si>
    <t>UD</t>
  </si>
  <si>
    <t>Son aquellos escenarios destinados a la práctica profesional, en formacion, universitarios, competitivos, aficionado del deportes. Estas UD cuentan con cerramiento perimetral, graderías, baños, iluminación, vigilancia y atención especial.</t>
  </si>
  <si>
    <t>Canalización</t>
  </si>
  <si>
    <t>CN</t>
  </si>
  <si>
    <t>Construcción que permite sustituir el cauce natural  de una quebrada por  uno artificial,  a menudo supone un endurecimiento de las riberas (con piedra u hormigón) e incluso de todo el cauce, o la rectificación de los cauces mediante la eliminación de meandros.</t>
  </si>
  <si>
    <t>Sistema de Transporte Masivo</t>
  </si>
  <si>
    <t>ST</t>
  </si>
  <si>
    <t>Es el servicio que se presta a través de una combinación organizada de infraestructura y equipos, en un sistema que cubre un alto volumen de pasajeros y da respuesta a un porcentaje significativo de necesidades de movilización.</t>
  </si>
  <si>
    <t>Cerro Tutelar</t>
  </si>
  <si>
    <t>CT</t>
  </si>
  <si>
    <t>Elevación de tierra aislada y de menor altura que el monte o la montaña indispensables para la conectividad verde de la ciudad.</t>
  </si>
  <si>
    <t>Río Medellín</t>
  </si>
  <si>
    <t>R</t>
  </si>
  <si>
    <t>Río colombiano que discurre por la ciudad de Medellín y su área metropolitana de sur a norte, convirtiéndose en un eje integrador de la ciudad.</t>
  </si>
  <si>
    <t>Zona Verde</t>
  </si>
  <si>
    <t>ZV</t>
  </si>
  <si>
    <t>Espacio urbano libre generalmente cubierto por pasto o rostrojo, puede ubicarse dentro de orejas, manzanas, separadores, áreas internas de conjuntos y parques.</t>
  </si>
  <si>
    <t>N</t>
  </si>
  <si>
    <t>Se refiere a un lote sobre el cual se tiene una edificación de menos de 4 pisos, uno o varios transitorios o similares.</t>
  </si>
  <si>
    <t>Edificio</t>
  </si>
  <si>
    <t>E</t>
  </si>
  <si>
    <t>Lotes sobre los cuales se tiene un edificio 5 o más pisos.</t>
  </si>
  <si>
    <t>Parqueadero</t>
  </si>
  <si>
    <t>P</t>
  </si>
  <si>
    <t xml:space="preserve">Se refiere a los lotes destinados a parqueaderos privados.  </t>
  </si>
  <si>
    <t>L</t>
  </si>
  <si>
    <t>Se define este como el Lote que no presenta construcción.</t>
  </si>
  <si>
    <t>Via</t>
  </si>
  <si>
    <t>V</t>
  </si>
  <si>
    <t>Lotes destinados a Vías internas, caminos o similares.</t>
  </si>
  <si>
    <t>Separador Vial o Zona Verde</t>
  </si>
  <si>
    <t>S</t>
  </si>
  <si>
    <t>Separadores de vías, zonas verdes públicas o privadas, etc.</t>
  </si>
  <si>
    <t>Zona Comun</t>
  </si>
  <si>
    <t>Áreas comunes dentro de urbanizaciones, edificios o predios en Reglamento de Propiedad Horizontal -RPH-</t>
  </si>
  <si>
    <t>Torre</t>
  </si>
  <si>
    <t>T</t>
  </si>
  <si>
    <t>Área de una edificación con gran número de pisos.</t>
  </si>
  <si>
    <t>Bloque</t>
  </si>
  <si>
    <t>B</t>
  </si>
  <si>
    <t>Conjunto de edificios de características similares.</t>
  </si>
  <si>
    <t>Espacio Publico</t>
  </si>
  <si>
    <t>EP</t>
  </si>
  <si>
    <t>Se definen como espacio de terreno comprendido por fuera de los límites de las manzanas catastrales. Por ejemplo: Una vía, lote remanente, etc.</t>
  </si>
  <si>
    <t>Casa en Condominio</t>
  </si>
  <si>
    <t>CA</t>
  </si>
  <si>
    <t>Hace referencia a lotes sobre los cuales se edificaron casas dentro de una urbanización o condominio y las cuales se han numerado de ésta forma dentro del reglamento de propiedad horizontal.</t>
  </si>
  <si>
    <t>Intermedio</t>
  </si>
  <si>
    <t>I</t>
  </si>
  <si>
    <t>Se utiliza cuando se ejecuta algunas de las siguientes opciones:
Englobe seguido de Partición: Para predios en los cuales se va a realizar Englobe en un solo predio y posteriormente dentro del mismo trámite a este nuevo predio generado, marcado como Intermedio, se le debe realizar una Partición en 2 o más predios nuevos.
Partición seguido de Englobe: Para predios en los cuales se va a realizar Partición en varios predios nuevos y posteriormente dentro del mismo trámite a estos nuevos predios generados, marcados como intermedios, se les debe realizar un Englobe en 1 predio nuevo.</t>
  </si>
  <si>
    <t>Lote Rectificado</t>
  </si>
  <si>
    <t xml:space="preserve">Se utiliza en predios en los cuales hay que realizarle modificación o rectificación de  Área antes de pasar a un proceso de englobe o partición con este. </t>
  </si>
  <si>
    <t>Camino</t>
  </si>
  <si>
    <t>C</t>
  </si>
  <si>
    <t>Se utiliza para marcar servidumbres, caminos o vías que hacen parte de un predio. En otras palabras es la huella del camino o vía del lote.
El predio debe estar vigente, en el caso que el predio no esté vigente se elimina.</t>
  </si>
  <si>
    <t>Demolido</t>
  </si>
  <si>
    <t>LD</t>
  </si>
  <si>
    <t>Lotes desalojados según inventario de la Subsecretaría del SIMPAD (Sistema de prevención, atención de desastres, atención inmediata de emergencias y eventos desastrosos de Medellín). Para este caso la construcción desaparece y por tanto el numero_pisos en la construcción asociada siempre es igual a 0.</t>
  </si>
  <si>
    <t>Barranco*</t>
  </si>
  <si>
    <t>BA</t>
  </si>
  <si>
    <t>Sector de Lote que no tiene matricula por ser un barranco o terreno no recuperable.  CBML y matriculas no vigentes.</t>
  </si>
  <si>
    <t>Posesion Demolida*</t>
  </si>
  <si>
    <t>PD</t>
  </si>
  <si>
    <t>Terreno en el que existió una posesión que fue demolida (matricula ficticia). Solo se marca como posesión demolida cuando el Lote se encuentra retirado de una vía publica en el interior de la manzana. CBML y matriculas no vigentes.</t>
  </si>
  <si>
    <t>Caño o Quebrada*</t>
  </si>
  <si>
    <t>CQ</t>
  </si>
  <si>
    <t>Sector de Lote que no tiene matricula y hace parte de un caño o quebrada.  CBML y matriculas no vigentes.</t>
  </si>
  <si>
    <t>Construcción Restringida</t>
  </si>
  <si>
    <t>CR</t>
  </si>
  <si>
    <t>Se utiliza para marcar construcciones que han sido visitadas para proyectos especiales de compra de predios y que requiere que no se realicen cambios debido a que hay una posible negociación de por medio.</t>
  </si>
  <si>
    <t>Construccion compartida</t>
  </si>
  <si>
    <t>CC</t>
  </si>
  <si>
    <t>Se utiliza para marcar los lotes donde la construcción fue realizada sobre varios lotes (matriculas).   Los lotes que corresponden a matriculas en las que no esta cargada la construcción se utilizará esta marca,  debido a que no quedaran con relación de polígono de construcción.</t>
  </si>
  <si>
    <t>Lote Restringido</t>
  </si>
  <si>
    <t>LR</t>
  </si>
  <si>
    <t>Se utiliza para marcar los lotes que no se pueden modificar debido a que el municipio a realizado inversiones, censo de desastres. El Lote esta en proceso de adquisición.</t>
  </si>
  <si>
    <t>Cancha descubierta</t>
  </si>
  <si>
    <t>CH</t>
  </si>
  <si>
    <t>Lote donde se encuentre situada una cancha deportiva.</t>
  </si>
  <si>
    <t>Lote Problemas Jurídicos</t>
  </si>
  <si>
    <t>PJ</t>
  </si>
  <si>
    <t>Se utilizará para marcar los Lotes que tienen algún problema Jurídico, en el campo anotación se debe escribir el motivo y relacionarlo en el control de edición.
Debe tener firma del líder de reconocimiento o Cartografía</t>
  </si>
  <si>
    <t>Lote fuera manzana</t>
  </si>
  <si>
    <t>LM</t>
  </si>
  <si>
    <t xml:space="preserve">Se utilizará para marcar los lotes que tienen área fuera de la manzana, debido a su extensión. En muchos casos son predios del Municipio en áreas de retiros de quebrada, zonas de alto riesgo, para la ejecución de proyectos o Titulación. La idea es no dañar el plano manzanero debido a la jurídica de lotes, y así tratar de representar en el manzanero la realidad física de la ciudad. </t>
  </si>
  <si>
    <t>Declaratoria de Utilidad Pública</t>
  </si>
  <si>
    <t>UP</t>
  </si>
  <si>
    <t>Se utiliza para marcar los Lotes que por resolución se realiza Declaratoria de Utilidad Pública, como consecuencia los predios solo se pueden cambiar con un procedimiento especial acordado con la entidad encargada del proyecto.</t>
  </si>
  <si>
    <t>Regular</t>
  </si>
  <si>
    <t>Lote en que el área es equivalente al producto de la distancia del frente por el fondo y tiene acceso por la vía o servidumbre.</t>
  </si>
  <si>
    <t>Irregular</t>
  </si>
  <si>
    <t>Lote que tiene una forma irregular y donde el área es muy diferente al producto de las distancias del frente por fondo.</t>
  </si>
  <si>
    <t>Interno</t>
  </si>
  <si>
    <t>Lote que no tiene acceso por vía o servidumbre.</t>
  </si>
  <si>
    <t>En_Rasante</t>
  </si>
  <si>
    <t>Es la línea que marca el encuentro del terreno con un paramento vertical del edificio.</t>
  </si>
  <si>
    <t>En_Vuelo</t>
  </si>
  <si>
    <t>Se entiende por suelo la parcela de terreno sobre la que está construido el edificio. ... El vuelo es el espacio que existe en la proyección vertical hacia arriba desde el final del edificio, por donde podrá prolongarse construyendo sobre él nuevas plantas.</t>
  </si>
  <si>
    <t>En_Subsuelo</t>
  </si>
  <si>
    <t>Parte de terreno  que se encuentra por debajo del suelo.</t>
  </si>
  <si>
    <t>Otro</t>
  </si>
  <si>
    <t>Se refiere a todas las construcciones, exceptuando las mejoras, los transitorios, las piscinas, tanques, canchas o placas polideportivas cubiertas, parqueaderos, edificios, bloques, torres.</t>
  </si>
  <si>
    <t>Construcción de uno o varios pisos levantados sobre un lote o terreno, cuya estructura comprende un número plural de unidades independientes, aptas para ser usadas de acuerdo con su destino natural o convencional, además de áreas y servicios de uso y utilidad general.</t>
  </si>
  <si>
    <t>BQ</t>
  </si>
  <si>
    <t>El edificio que incluye varias casas de una misma altura y que presentan características similares.</t>
  </si>
  <si>
    <t>TO</t>
  </si>
  <si>
    <t>Edificio de gran altura que puede servir como vivienda permanente para las personas o para la instalación de oficinas.</t>
  </si>
  <si>
    <t>Espacio físico donde se deja el vehículo por un tiempo indeterminado cualquiera.</t>
  </si>
  <si>
    <t>Mejora</t>
  </si>
  <si>
    <t>M</t>
  </si>
  <si>
    <t xml:space="preserve">En el caso de edificaciones instaladas por una persona sobre terrenos que no le pertenecen, se establecerán para el predio dos fichas, una para el terreno y otra para la mejora, a nombre de los respectivos propietarios con las referencias del caso. </t>
  </si>
  <si>
    <t>Transitorio</t>
  </si>
  <si>
    <t xml:space="preserve">Construcción cuya naturaleza no es permanente, puede referirse a construcciones realizadas en materiales livianos como madera, latas u otros que puedan ser removidos. </t>
  </si>
  <si>
    <t>Piscina</t>
  </si>
  <si>
    <t xml:space="preserve">Construcción destinada a retener agua y poder practicar el baño o la natación. </t>
  </si>
  <si>
    <t>Tanque</t>
  </si>
  <si>
    <t>Q</t>
  </si>
  <si>
    <t>Es un tipo de contenedor, un elemento fundamental en una red de abastecimiento de agua potable.</t>
  </si>
  <si>
    <t>Casas dentro de una urbanización o condominio y las cuales se han numerado de ésta forma dentro del reglamento de propiedad horizontal.</t>
  </si>
  <si>
    <t>Cancha o Deportivo Cubierto</t>
  </si>
  <si>
    <t>Terreno despejado, llano y sin obstáculos en el que se practica algún deporte. Para ser tenido en cuenta en el Feature de Construcciones, debe tener cubierta.</t>
  </si>
  <si>
    <t>Zona Comun Construida</t>
  </si>
  <si>
    <t>ZC</t>
  </si>
  <si>
    <t>Delimitación de Zona Común Construida. Se asigna por mayor área del Lote.</t>
  </si>
  <si>
    <t>Balcón</t>
  </si>
  <si>
    <t>El balcón es un intermediario entre la vivienda y el exterior. . A menudo la estructura de un balcón se constituye como un saliente del edificio, sostenido por columnas, vigas o ménsulas.</t>
  </si>
  <si>
    <t>Area Libre</t>
  </si>
  <si>
    <t>AL</t>
  </si>
  <si>
    <t>Se utiliza para dibujar zonas de patios.</t>
  </si>
  <si>
    <t>Construcción fuera de lote</t>
  </si>
  <si>
    <t>FL</t>
  </si>
  <si>
    <t>Se utiliza para delimitar las construcciones que se encuentran por fuera del perímetro del lote.</t>
  </si>
  <si>
    <t>Tumba</t>
  </si>
  <si>
    <t>TB</t>
  </si>
  <si>
    <t>Cavidad excavada en la tierra o construida sobre ella en la que se entierra el cuerpo muerto de una persona.</t>
  </si>
  <si>
    <t>Convencional</t>
  </si>
  <si>
    <t>Se refiere aquellas construcciones de uso residencial, comercial e industrial.</t>
  </si>
  <si>
    <t>No convencional</t>
  </si>
  <si>
    <t>Se refiere aquellas construcciones consideradas anexos de construcción.</t>
  </si>
  <si>
    <t>COL_Tipo_de_
dominio</t>
  </si>
  <si>
    <t>Común</t>
  </si>
  <si>
    <t>Tipo de dominio común</t>
  </si>
  <si>
    <t>Privado</t>
  </si>
  <si>
    <t>Tipo de dominio privado.</t>
  </si>
  <si>
    <t>Apartamentos 4 y mas pisos en PH</t>
  </si>
  <si>
    <t>AZ</t>
  </si>
  <si>
    <t>Es una vivienda que comprende una o más habitaciones, en un edificio de varios pisos 4 o más pisos sometido en régimen de propiedad horizontal.</t>
  </si>
  <si>
    <t>Apartamentos Mas De 4 Pisos</t>
  </si>
  <si>
    <t>CZ</t>
  </si>
  <si>
    <t>Es una vivienda que comprende una o más habitaciones, en un edificio de varios pisos 4 o más pisos.</t>
  </si>
  <si>
    <t>Barracas</t>
  </si>
  <si>
    <t>DZ</t>
  </si>
  <si>
    <t>Dormitorios de las fuerzas armadas y militares.</t>
  </si>
  <si>
    <t>Casa Elbas</t>
  </si>
  <si>
    <t>EZ</t>
  </si>
  <si>
    <t>Típica casa con mampostería de piedra, pizarra y madera. Ha sido rehabilitada respetando escrupulosamente sus características exteriores y decorada con un interior tradicional.</t>
  </si>
  <si>
    <t>Depositos Lockers</t>
  </si>
  <si>
    <t>FZ</t>
  </si>
  <si>
    <t>Edificación destinada al almacenamiento o resguardo de enceres, generalmente ubicados en los sótanos y semisótanos de los edificios, junto a los parqueaderos. Las áreas de estos depósitos generalmente no supera los 25 metros cuadrados.</t>
  </si>
  <si>
    <t>Garajes Cubiertos</t>
  </si>
  <si>
    <t>GZ</t>
  </si>
  <si>
    <t>Es el lugar cubierto, destinado al estacionamiento privado de vehículos.</t>
  </si>
  <si>
    <t>Garajes En PH</t>
  </si>
  <si>
    <t>HZ</t>
  </si>
  <si>
    <t>Es el lugar cubierto, destinado al estacionamiento privado o comunal en viviendas sometidas a régimen de propiedad  horizontal.</t>
  </si>
  <si>
    <t>Salon Comunal</t>
  </si>
  <si>
    <t>IZ</t>
  </si>
  <si>
    <t>Los salones comunales son dependencias que se construyen dentro de los edificios y conjuntos que sobrepasan un área determinada de construcción, y se clasifican de acuerdo a las normas urbanísticas como equipamiento comunal privado.</t>
  </si>
  <si>
    <t>Secadero Ropa</t>
  </si>
  <si>
    <t>JZ</t>
  </si>
  <si>
    <t>Bien inmueble cubierto o descubierto ubicado en el último piso de algunos edificios utilizado para extender y secar la ropa y que está sometido a régimen de propiedad horizontal.</t>
  </si>
  <si>
    <t>Vivienda Colonial</t>
  </si>
  <si>
    <t>KZ</t>
  </si>
  <si>
    <t>Son las viviendas construidas durante el tiempo de la colonia española, se caracterizan por tener varias habitaciones, con ventanales que dan a uno o dos patios generalmente ubicados en el centro de la vivienda. Los principales materiales de la época era la tapia, bahareque, ladrillo, paja y teja.</t>
  </si>
  <si>
    <t>Vivienda Hasta 3 Pisos</t>
  </si>
  <si>
    <t>LZ</t>
  </si>
  <si>
    <t>Es una casa de tres niveles cuya función arquitectónica y ambiental principal, es dar albergue en forma adecuada a una familia.</t>
  </si>
  <si>
    <t>Vivienda Hasta 3 Pisos En PH</t>
  </si>
  <si>
    <t>Corresponde a edificaciones residenciales desarrolladas sobre un lote de terreno que comprende más de tres unidades prediales independientes, generalmente en edificios de varios pisos. Este tipo de vivienda prevé? áreas de servicios comunales cuya propiedad y utilización privada se definen en reglamentos de propiedad horizontal.</t>
  </si>
  <si>
    <t>Vivienda Recreacional</t>
  </si>
  <si>
    <t>NZ</t>
  </si>
  <si>
    <t>Es una vivienda acondicionada para la realización de actividades recreativas libres y el descanso.</t>
  </si>
  <si>
    <t>Vivienda Recreacional En PH</t>
  </si>
  <si>
    <t>OZ</t>
  </si>
  <si>
    <t>Es una casa cuya función arquitectónica y ambiental principal, es brindar descanso y recreación. Este tipo de vivienda  prevé? áreas de servicios comunales cuya propiedad y utilización privada se definen en reglamentos de propiedad horizontal.</t>
  </si>
  <si>
    <t>Bodegas Comerciales Grandes Almacenes</t>
  </si>
  <si>
    <t>PZ</t>
  </si>
  <si>
    <t>Es el espacio construido para la ejecución la recepción, almacenamiento y movimientos de materiales, materias primas y productos semielaborados, hasta el punto de consumo por un cliente externo o interno.</t>
  </si>
  <si>
    <t>Bodegas Comerciales en PH</t>
  </si>
  <si>
    <t>QZ</t>
  </si>
  <si>
    <t>Es el espacio construido para la ejecución la recepción, almacenamiento y movimientos de materiales, materias primas y productos semielaborados, hasta el punto de consumo por un cliente externo o interno sometido a régimen de propiedad horizontal.</t>
  </si>
  <si>
    <t>Centros Comerciales</t>
  </si>
  <si>
    <t>RZ</t>
  </si>
  <si>
    <t>Es una construcción que consta de uno o varios edificios, por lo general de gran tamaño, que albergan servicios, locales y oficinas comerciales aglutinados en un espacio determinado concentrando mayor cantidad de clientes potenciales dentro del recinto.</t>
  </si>
  <si>
    <t>Centros Comerciales en PH</t>
  </si>
  <si>
    <t>SZ</t>
  </si>
  <si>
    <t>Es una construcción que consta de uno o varios edificios, por lo general de gran tamaño, que albergan servicios, locales y oficinas comerciales aglutinados en un espacio determinado concentrando mayor cantidad de clientes potenciales dentro del recinto, sometido a régimen de propiedad horizontal.</t>
  </si>
  <si>
    <t>Clubes Casinos</t>
  </si>
  <si>
    <t>TZ</t>
  </si>
  <si>
    <t>Es la edificación o  Establecimiento que brinda servicios recreativos y tiene capacidad para ciertos juegos de azar.</t>
  </si>
  <si>
    <t>Comercio</t>
  </si>
  <si>
    <t>Se denomina a la construcción en la cual se lleva a acabo una actividad socioeconómica que consiste en el intercambio de algunos materiales en el mercado de compra y venta de bienes.</t>
  </si>
  <si>
    <t>Comercio Colonial</t>
  </si>
  <si>
    <t>WZ</t>
  </si>
  <si>
    <t>Se denomina a la construcción con características arquitectónicas coloniales,  en el cual se lleva a acabo una actividad socioeconómica que consiste en el intercambio de algunos materiales en el mercado de compra y venta de bienes.</t>
  </si>
  <si>
    <t>Comercio en PH</t>
  </si>
  <si>
    <t>XZ</t>
  </si>
  <si>
    <t>Se denomina a la construcción en la cual se lleva a acabo una actividad socioeconómica que consiste en el intercambio de algunos materiales en el mercado de compra y venta de bienes sometida a régimen de propiedad horizontal.</t>
  </si>
  <si>
    <t>Hotel Colonial</t>
  </si>
  <si>
    <t>YZ</t>
  </si>
  <si>
    <t>Establecimiento que ocupa un edificio total o parcialmente con uso exclusivo de sus servicios (entradas, ascensores, escaleras, etc.) y que ofrece alojamiento y posee características arquitectónicas coloniales.</t>
  </si>
  <si>
    <t>Hoteles</t>
  </si>
  <si>
    <t>ZZ</t>
  </si>
  <si>
    <t>Establecimiento que ocupa un edificio total o parcialmente con uso exclusivo de sus servicios (entradas, ascensores, escaleras, etc.) y que ofrece alojamiento.</t>
  </si>
  <si>
    <t>Hoteles en PH</t>
  </si>
  <si>
    <t>AY</t>
  </si>
  <si>
    <t>Establecimiento que ocupa un edificio total o parcialmente que ofrece alojamiento.</t>
  </si>
  <si>
    <t>Oficinas Consultorios</t>
  </si>
  <si>
    <t>BY</t>
  </si>
  <si>
    <t>Espacio construido en el que se  realiza un trabajo profesional de gestión, administración o atención médica.</t>
  </si>
  <si>
    <t>Oficinas Consultorios Coloniales</t>
  </si>
  <si>
    <t>CY</t>
  </si>
  <si>
    <t>Espacio construido con características arquitectónicas coloniales en el que se  realiza un trabajo profesional de gestión, administración o atención médica.</t>
  </si>
  <si>
    <t>Oficinas Consultorios en PH</t>
  </si>
  <si>
    <t>DY</t>
  </si>
  <si>
    <t>Espacio construido en el que se  realiza un trabajo profesional de gestión, administración o atención médica, sometida a régimen de propiedad horizontal.</t>
  </si>
  <si>
    <t>Parque Diversiones</t>
  </si>
  <si>
    <t>EY</t>
  </si>
  <si>
    <t>Construcciones dedicadas al esparcimiento y a la diversión, generalmente son predios con grandes espacios, ejemplo parque el salitre.</t>
  </si>
  <si>
    <t>Parqueaderos</t>
  </si>
  <si>
    <t>FY</t>
  </si>
  <si>
    <t>Es el espacio que con ánimo de lucro se destina a guardar o arrendar espacios para depositar vehículos dentro de una edificación construida para tal fin, o dentro de un predio habilitado con el mismo objeto.</t>
  </si>
  <si>
    <t>Parqueaderos en PH</t>
  </si>
  <si>
    <t>GY</t>
  </si>
  <si>
    <t>Es el espacio o se destina a guardar o arrendar espacios para depositar vehículos dentro de una edificación construida privado o comunal bajo régimen de propiedad horizontal.</t>
  </si>
  <si>
    <t>Pensiones y Residencias</t>
  </si>
  <si>
    <t>HY</t>
  </si>
  <si>
    <t>Vivienda que proporciona alojamiento y hospedaje temporal.</t>
  </si>
  <si>
    <t>Plaza Mercado</t>
  </si>
  <si>
    <t>IY</t>
  </si>
  <si>
    <t>Edificaciones tipo bodega destinadas a la prestación de un servicio público, como es la oferta de productos básicos, principalmente de origen agropecuario y consumo doméstico.</t>
  </si>
  <si>
    <t>Restaurante Colonial</t>
  </si>
  <si>
    <t>JY</t>
  </si>
  <si>
    <t>Establecimiento con características arquitectónicas coloniales en el que se preparan y sirven comidas.</t>
  </si>
  <si>
    <t>Restaurantes</t>
  </si>
  <si>
    <t>KY</t>
  </si>
  <si>
    <t>Establecimiento en el que se preparan y sirven comidas.</t>
  </si>
  <si>
    <t>Restaurantes en PH</t>
  </si>
  <si>
    <t>LY</t>
  </si>
  <si>
    <t>Establecimiento en el que se preparan y sirven comidas sometido a régimen de propiedad horizontal.</t>
  </si>
  <si>
    <t>Teatro Cinemas</t>
  </si>
  <si>
    <t>MY</t>
  </si>
  <si>
    <t>Edificación destinada a la proyección de películas cinematográfica o la presentación de obras artísticas actorales o musicales.</t>
  </si>
  <si>
    <t>Teatro Cinemas en PH</t>
  </si>
  <si>
    <t>NY</t>
  </si>
  <si>
    <t>Establecimiento destinado a la proyección de películas cinematográficas sometida o la presentación de obras artísticas actores o musicales en un predio sometido en régimen de propiedad horizontal.</t>
  </si>
  <si>
    <t>Bodega Casa Bomba</t>
  </si>
  <si>
    <t>OY</t>
  </si>
  <si>
    <t>Infraestructura de bombeo.</t>
  </si>
  <si>
    <t>Bodegas Casa Bomba en PH</t>
  </si>
  <si>
    <t>PY</t>
  </si>
  <si>
    <t>Infraestructura de bombeo de bodegas sometidas a régimen de propiedad horizontal.</t>
  </si>
  <si>
    <t>Industrias</t>
  </si>
  <si>
    <t>QY</t>
  </si>
  <si>
    <t>Conjunto de instalaciones dedicadas a esta actividad de transformar las materias primas en productos elaborados.</t>
  </si>
  <si>
    <t>Industrias en PH</t>
  </si>
  <si>
    <t>RY</t>
  </si>
  <si>
    <t>Conjunto de instalaciones sometidas a régimen de propiedad horizontal dedicadas a la actividad de transformar las materias primas en productos elaborados.</t>
  </si>
  <si>
    <t>Talleres</t>
  </si>
  <si>
    <t>SY</t>
  </si>
  <si>
    <t>Es el espacio construido en el que se realiza un trabajo, manual en su origen, bien de tipo artesanal o fabril.</t>
  </si>
  <si>
    <t>Aulas de Clases</t>
  </si>
  <si>
    <t>TY</t>
  </si>
  <si>
    <t>Es un salón de un edificio que se destina a actividades de enseñanza, y es la unidad básica de todo recinto destinado a la educación.</t>
  </si>
  <si>
    <t>Biblioteca</t>
  </si>
  <si>
    <t>Edificación donde podemos encontrar libros o cualquier otro soporte de un texto, como publicaciones, revistas, documentos, catálogo entre otros.</t>
  </si>
  <si>
    <t>Cárceles</t>
  </si>
  <si>
    <t>WY</t>
  </si>
  <si>
    <t>Son instalaciones en las que se encarcela a los prisioneros, se encuentran bajo la autoridad del estado.</t>
  </si>
  <si>
    <t>Casas de Culto</t>
  </si>
  <si>
    <t>XY</t>
  </si>
  <si>
    <t>Lugar sin altar (diferente a iglesias y capillas) que congrega a un determinado número de personas para actividades de culto asociadas con manifestaciones religiosas.</t>
  </si>
  <si>
    <t>Clinicas Hospitales Centros Medicos</t>
  </si>
  <si>
    <t>YY</t>
  </si>
  <si>
    <t>Establecimiento construido y destinado a proporcionar todo tipo de asistencia médica, incluidas operaciones quirúrgicas y estancia durante la recuperación o tratamiento, y en el que también se practican la investigación y la enseñanza médica.</t>
  </si>
  <si>
    <t>Colegio y Universidades</t>
  </si>
  <si>
    <t>ZY</t>
  </si>
  <si>
    <t>Institución edificada destinada a la enseñanza primaria, secundaria y universitaria.</t>
  </si>
  <si>
    <t>Coliseos</t>
  </si>
  <si>
    <t>AX</t>
  </si>
  <si>
    <t>Teatro o edificio destinado a espectáculos con capacidad para un gran número de personas.</t>
  </si>
  <si>
    <t>Entidad Educativa Colonial Colegio Colonial</t>
  </si>
  <si>
    <t>BX</t>
  </si>
  <si>
    <t>Institución edificada construcción con características arquitectónicas coloniales destinada a la enseñanza primaria.</t>
  </si>
  <si>
    <t>Estadios</t>
  </si>
  <si>
    <t>CX</t>
  </si>
  <si>
    <t>Un estadio es una construcción cerrada con graderías para los espectadores, destinado a competiciones deportivas. Puede ser al aire libre o cubierto.</t>
  </si>
  <si>
    <t>Iglesia</t>
  </si>
  <si>
    <t>EX</t>
  </si>
  <si>
    <t>Edificación en la que se reúnen y consagran a los fieles que le rinden culto a un ser superior.</t>
  </si>
  <si>
    <t>Iglesia en PH</t>
  </si>
  <si>
    <t>FX</t>
  </si>
  <si>
    <t>Edificación en la que se reúnen y consagran a los fieles que le rinden culto a un ser superior sometido a régimen de propiedad horizontal.</t>
  </si>
  <si>
    <t>Instalaciones Militares</t>
  </si>
  <si>
    <t>GX</t>
  </si>
  <si>
    <t>Construcciones adaptadas o utilizadas por los organismos de seguridad de una nación para acuartelar a las tropas y sus equipos. Estas son organizadas de una forma tal que les facilite cumplir con la rutina diaria de los cuerpos militares, desde dormitorios, patios de ejercicios, estacionamientos para los vehículos, parques, comedores, oficinas y son fortificadas a fin de presentar resistencia al momento de un posible ataque externo.</t>
  </si>
  <si>
    <t>Jardin Infantil en Casa</t>
  </si>
  <si>
    <t>HX</t>
  </si>
  <si>
    <t>Construcción con características de una vivienda que se encarga de brindar educación y asistencia integral a los niños.</t>
  </si>
  <si>
    <t>Parque Cementerio</t>
  </si>
  <si>
    <t>IX</t>
  </si>
  <si>
    <t>Es un terreno que está destinado a árboles, jardines y prados donde se depositan los restos mortales o cadáveres.</t>
  </si>
  <si>
    <t>Planetario</t>
  </si>
  <si>
    <t>JX</t>
  </si>
  <si>
    <t>Centro cultural donde se realizan presentaciones astronómicas al público en general.</t>
  </si>
  <si>
    <t>Plaza de Toros</t>
  </si>
  <si>
    <t>KX</t>
  </si>
  <si>
    <t>Son recintos cerrados, generalmente circulares y descubiertos, donde se celebran las corridas de toros.</t>
  </si>
  <si>
    <t>Puestos de Salud</t>
  </si>
  <si>
    <t>LX</t>
  </si>
  <si>
    <t>Edificio donde se atiende a la población en un primer nivel asistencial sanitario.</t>
  </si>
  <si>
    <t>Museos</t>
  </si>
  <si>
    <t>MX</t>
  </si>
  <si>
    <t>Construcciones, oficiales o privadas, destinadas a salvaguardar obras de arte, reliquias o antigüedades de carácter histórico, religioso o científico, que representan un periodo, una época de la humanidad o del país.</t>
  </si>
  <si>
    <t>Seminarios Conventos</t>
  </si>
  <si>
    <t>NX</t>
  </si>
  <si>
    <t>Edificación donde habitan congregaciones religiosas de distintas órdenes mendicantes en el itinerario de formación o consagración religiosa.</t>
  </si>
  <si>
    <t>Teatro</t>
  </si>
  <si>
    <t>OX</t>
  </si>
  <si>
    <t>Edificio o sala destinados a la representación de obras de teatro o de otro tipo de espectáculos, que dispone de un escenario y gradas o asientos para el público, se caracterizan por sus condiciones arquitectónicas.</t>
  </si>
  <si>
    <t>PX</t>
  </si>
  <si>
    <t>Escenario deportivo destinado a la práctica de distintas disciplinas deportivas.</t>
  </si>
  <si>
    <t>Velodromo Patinodromo</t>
  </si>
  <si>
    <t>QX</t>
  </si>
  <si>
    <t>Instalación deportiva donde se desarrollan carreras ciclistas o de patinaje.</t>
  </si>
  <si>
    <t>Albercas Banaderas</t>
  </si>
  <si>
    <t>RX</t>
  </si>
  <si>
    <t>Depósito de agua construido a nivel del terreno con el propósito de almacenar agua, o en el caso de las bañadera con el fin de hacer limpieza al ganado, estas construcciones son cubiertas para guardar de la intemperie.</t>
  </si>
  <si>
    <t>Beneficiaderos</t>
  </si>
  <si>
    <t>SX</t>
  </si>
  <si>
    <t>Nombre dado en zonas cafeteras a aquellas construcciones donde realizan el beneficio del café. Consiste en áreas cubiertas dentro de las cuales se encuentran los elementos destinados a la labor de seleccionar, lavar y despulpar el grano y su posterior empaque.</t>
  </si>
  <si>
    <t>Camaroneras</t>
  </si>
  <si>
    <t>TX</t>
  </si>
  <si>
    <t>Construcción para el desarrollo de proyectos acuícolas del cultivo de camarones.</t>
  </si>
  <si>
    <t>Canchas</t>
  </si>
  <si>
    <t>Superficie de terreno adecuada sobre un placa para la practica de deportes como fútbol de salón, voleibol, baloncesto u alguna otra disciplina que haga uso de la cancha, todo ello a pequeña escala. Se excluyen las canchas de tenis, los estadios, coliseo u otras edificaciones de gran tamaño.</t>
  </si>
  <si>
    <t>Canchas de Tenis</t>
  </si>
  <si>
    <t>WX</t>
  </si>
  <si>
    <t>Superficie  terreno rectangular cruzada al medio por una red baja.</t>
  </si>
  <si>
    <t>Carretera</t>
  </si>
  <si>
    <t>XX</t>
  </si>
  <si>
    <t>Es una vía de transporte de dominio y uso público, proyectada y construida fundamentalmente para la circulación de vehículos automóviles</t>
  </si>
  <si>
    <t>Cerramiento</t>
  </si>
  <si>
    <t>YX</t>
  </si>
  <si>
    <t>Cada una de las superficies de un edificio que disponen de una cara al interior y de otra al exterior.</t>
  </si>
  <si>
    <t>Cimientos Estructura Muros y Placa Base</t>
  </si>
  <si>
    <t>ZX</t>
  </si>
  <si>
    <t>Construcción anexa conformada por unos cimientos, muros y placa base.</t>
  </si>
  <si>
    <t>Cocheras Marraneras Porquerizas</t>
  </si>
  <si>
    <t>AW</t>
  </si>
  <si>
    <t>Construcción destinada a la cría y albergue de cerdos. Se utiliza cualesquiera de los tres nombres enunciados según la región donde se ubique; los elementos que la conforman son: estructura, muros y pisos.</t>
  </si>
  <si>
    <t>Construccion en Membrana Arquitectonica</t>
  </si>
  <si>
    <t>BW</t>
  </si>
  <si>
    <t>Tenso estructuras, arquitectura textil, o membranas arquitectónicas, son los nombres con los que se le conoce a los tipos de estructura que emplean materiales que trabajan bajo tensión, sean membranas textiles, láminas, mallas de cables, etc.</t>
  </si>
  <si>
    <t>Contenedor</t>
  </si>
  <si>
    <t>CW</t>
  </si>
  <si>
    <t>Un contenedor es un recipiente de carga para el transporte marítimo o fluvial, transporte terrestre y transporte multimodal adecuado para la vivienda o el comercio o servicios.</t>
  </si>
  <si>
    <t>Corrales</t>
  </si>
  <si>
    <t>DW</t>
  </si>
  <si>
    <t>Sitio cerrado y descubierto que se utiliza par la cría y albergue de ganado generalmente vacuno. consta de los elementos estructura  y pisos.</t>
  </si>
  <si>
    <t>Establos Pesebreras Caballerizas</t>
  </si>
  <si>
    <t>EW</t>
  </si>
  <si>
    <t>Lugar cubierto donde se encierra ganado o caballos y/o se realizan actividades propias de su explotación, constituidos por estructura, cubierta, muros y pisos.</t>
  </si>
  <si>
    <t>Estacion Bombeo</t>
  </si>
  <si>
    <t>FW</t>
  </si>
  <si>
    <t>Son obras arquitectónicas  que se construyen con el objeto de elevar el nivel del agua de la fuente de riego a los sitios donde se desea utilizar.</t>
  </si>
  <si>
    <t>Estacion Sistema Transporte</t>
  </si>
  <si>
    <t>GW</t>
  </si>
  <si>
    <t>Instalación que permite el tránsito de personas y la conexión con sistemas de transporte como buses, metro, tren, tranvía, terminales y estaciones, destinadas para la movilidad de las personas.</t>
  </si>
  <si>
    <t>Galpones Gallineros</t>
  </si>
  <si>
    <t>HW</t>
  </si>
  <si>
    <t>Unidad construida con destino a la cría y/o protección de aves principalmente para explotación avícola.  Conformada por estructura cubierta pisos y muros que son parcialmente elaborados en ladrillo y el resto descubierto o con algún material provisional (plásticos, alambres, etc.).</t>
  </si>
  <si>
    <t>Hangar</t>
  </si>
  <si>
    <t>IW</t>
  </si>
  <si>
    <t>Espacio destinado para el almacenamiento y disposición de aeronaves.</t>
  </si>
  <si>
    <t>Kioscos</t>
  </si>
  <si>
    <t>JW</t>
  </si>
  <si>
    <t>Construcción consistente en una cubierta apoyada en columnas de materiales diferentes, elaborados con el fin de guarecer de la intemperie.</t>
  </si>
  <si>
    <t>Lagunas de Oxidacion</t>
  </si>
  <si>
    <t>KW</t>
  </si>
  <si>
    <t>Son depósitos construidos mediante la excavación y compactación de la tierra que almacenan agua de cualquier calidad por un periodo determinado.</t>
  </si>
  <si>
    <t>Marquesinas Patios Cubiertos</t>
  </si>
  <si>
    <t>LW</t>
  </si>
  <si>
    <t>Cobertizo dentro de una edificación de mayor extensión o patio cubierto, clasificados según su estructura, pisos y el material de la cubierta.</t>
  </si>
  <si>
    <t>Pergolas</t>
  </si>
  <si>
    <t>OW</t>
  </si>
  <si>
    <t>Las pérgolas son estructuras compuestas por columnas y una armazón superior, cubiertas con mucho follaje o toldo especial que protegen de la lluvia y el sol, también usadas como elemento decorativo en un espacio de las viviendas.</t>
  </si>
  <si>
    <t>Piscinas</t>
  </si>
  <si>
    <t>PW</t>
  </si>
  <si>
    <t>Estanque artificial con destino al deporte o a la recreación.  Se diferencia por sus acabados y especificaciones técnicas para su mantenimiento y operación; sus dimensiones deben darse en unidades de área (m2).</t>
  </si>
  <si>
    <t>Pista Aeropuerto</t>
  </si>
  <si>
    <t>QW</t>
  </si>
  <si>
    <t>Edificación sin cubierta con que se identifican las pistas de los aeropuertos construidas en asfalto o concreto, incluye la zona o calle de redaje y calles de salida rápida.</t>
  </si>
  <si>
    <t>Pozos</t>
  </si>
  <si>
    <t>RW</t>
  </si>
  <si>
    <t>Perforaciones profundas  manuales para extraer agua subterránea.  Medida en metros de profundidad.</t>
  </si>
  <si>
    <t>Ramadas Cobertizos Caneyes</t>
  </si>
  <si>
    <t>SW</t>
  </si>
  <si>
    <t>Consiste en un sitio cubierto elaborado con el fin de resguardar de la intemperie; el nombre de enramadas, cobertizos o caney se utiliza según la forma de la cubierta y la región donde se ubique.</t>
  </si>
  <si>
    <t>Secaderos</t>
  </si>
  <si>
    <t>TW</t>
  </si>
  <si>
    <t>Construcciones elaboradas con el objeto de secar en condiciones naturales el café principalmente, aunque es común su uso en otros productos.  Consta de estructura y pisos para su calificación.</t>
  </si>
  <si>
    <t>Silos</t>
  </si>
  <si>
    <t>VW</t>
  </si>
  <si>
    <t>Construcción de grandes dimensiones que sirve para almacén o depósito, se exceptúan los silos cafeteros.</t>
  </si>
  <si>
    <t>Tanques</t>
  </si>
  <si>
    <t>WW</t>
  </si>
  <si>
    <t>Depósitos subterráneos o de altura, construidos en zonas con deficiencias en abastecimiento para el consumo de los habitantes o para el uso agrícola.  El elemento a calificar es la estructura relacionada con la capacidad de almacenamiento medida en metros cúbicos.
Se excluyen de este tipo de construcción los tanques de almacenamiento domiciliario.</t>
  </si>
  <si>
    <t>Toboganes</t>
  </si>
  <si>
    <t>XW</t>
  </si>
  <si>
    <t>Deslizadores construidos alrededor de piscinas, medidos en metros lineales.  Se clasifican según su altura y materiales de construcción.</t>
  </si>
  <si>
    <t>Torre de Control</t>
  </si>
  <si>
    <t>YW</t>
  </si>
  <si>
    <t>Edificio en forma de torre, en cuya cima se sitúa una sala de control, desde la que se dirige y controla el tráfico de un puerto, de un aeropuerto o de un circuito de carreras.</t>
  </si>
  <si>
    <t>Torres de Enfriamiento</t>
  </si>
  <si>
    <t>ZW</t>
  </si>
  <si>
    <t>Son estructuras diseñadas para disminuir la temperatura del agua y otros medios.</t>
  </si>
  <si>
    <t>Unidad Predial por Construir</t>
  </si>
  <si>
    <t>AV</t>
  </si>
  <si>
    <t>Se le asigna a las unidades prediales no edificadas o por construir.</t>
  </si>
  <si>
    <t>Via Ferrea</t>
  </si>
  <si>
    <t>BV</t>
  </si>
  <si>
    <t>Parte de la infraestructura ferroviaria que une dos puntos determinados del territorio.</t>
  </si>
  <si>
    <t>Muy Bajo</t>
  </si>
  <si>
    <t>Bajo</t>
  </si>
  <si>
    <t>Medio Bajo</t>
  </si>
  <si>
    <t>Medio</t>
  </si>
  <si>
    <t>Medio Alto</t>
  </si>
  <si>
    <t>Alto</t>
  </si>
  <si>
    <t>CAT_Estado_
Malla_Via</t>
  </si>
  <si>
    <t>Proyeccion nomenclatura vial</t>
  </si>
  <si>
    <t>Nomenclatura vial existente</t>
  </si>
  <si>
    <t>Deprimido</t>
  </si>
  <si>
    <t>D</t>
  </si>
  <si>
    <t>Es un paso a desnivel que permite el cruce de dos o más vías a diferentes alturas, para no interrumpir el flujo vehicular cuando se cruzan entre sí.</t>
  </si>
  <si>
    <t>G</t>
  </si>
  <si>
    <t>Puente peatonal</t>
  </si>
  <si>
    <t>PP</t>
  </si>
  <si>
    <t>Espacio público o privado destinado a la circulación peatonal.</t>
  </si>
  <si>
    <t>Puente vial</t>
  </si>
  <si>
    <t>PV</t>
  </si>
  <si>
    <t>Puente vial.</t>
  </si>
  <si>
    <t>Servidumbre peatonal</t>
  </si>
  <si>
    <t>SP</t>
  </si>
  <si>
    <t>Espacio público o privado destinado a la circulación peatonal y a través del cual se permite acceder a lotes internos de un predio o cruzarlo de una vía a otra.</t>
  </si>
  <si>
    <t>Servidumbre vial</t>
  </si>
  <si>
    <t>Servidumbre vial.</t>
  </si>
  <si>
    <t>Túnel</t>
  </si>
  <si>
    <t>Un túnel es una obra subterránea de carácter lineal que comunica dos puntos para el transporte de personas o materiales.</t>
  </si>
  <si>
    <t>Tranvía</t>
  </si>
  <si>
    <t>TV</t>
  </si>
  <si>
    <t>Vehículo de transporte público urbano que circula sobre raíles incrustados en el pavimento de las calles.</t>
  </si>
  <si>
    <t>Vía</t>
  </si>
  <si>
    <t>De acuerdo al artículo 2° del Código Nacional de Tránsito Ley 769 del 2002 se define como: Zona de uso público o privado, abierta al público, destinada al transito de vehículos, personas y animales.</t>
  </si>
  <si>
    <t>vía peatonal</t>
  </si>
  <si>
    <t>VP</t>
  </si>
  <si>
    <t>Sector de la vía destinada para la circulación de personas.</t>
  </si>
  <si>
    <t>Carrera</t>
  </si>
  <si>
    <t>Vías que poseen orientación sur - norte aproximadamente y su numeración aumentará a partir de la 50 (Palacé) hacia el Occidente y disminuirá en sentido contrario a partir de esta misma vía.</t>
  </si>
  <si>
    <t>Calle</t>
  </si>
  <si>
    <t>CL</t>
  </si>
  <si>
    <t>Vías que poseen orientación oriente - occidente aproximadamente, y su numeración aumentará a partir de la calle 50 (Colombia) hacia el norte y disminuirá en sentido contrario a partir de esa misma vía. A partir del punto en que se agota la numeración de las calles se utiliza el prefijo sur (S).</t>
  </si>
  <si>
    <t>Circular</t>
  </si>
  <si>
    <t>Vías cuyo alineamiento horizontal se asemeja a secciones de círculo. En la Ciudad esta denominación únicamente ha sido empleada en el sector de Laureles – Bolivariana.</t>
  </si>
  <si>
    <t>Diagonal</t>
  </si>
  <si>
    <t>DG</t>
  </si>
  <si>
    <t>Vía que tiene el mismo sentido de la Carrera, pero no es paralela a esta presentando un ángulo mayor a 22.5º y menor de 45º con relación a la dirección de la Carrera.</t>
  </si>
  <si>
    <t>Transversal</t>
  </si>
  <si>
    <t>Vías  que tienen el mismo sentido de la calle, pero no es paralela a ésta, presentando un ángulo Mayor a 22.5º y menor a 45º con relación a la dirección de la calle.</t>
  </si>
  <si>
    <t>Via Rural</t>
  </si>
  <si>
    <t>VR</t>
  </si>
  <si>
    <t xml:space="preserve">Vías que permiten la comunicación de la zona urbana con los corregimientos. </t>
  </si>
  <si>
    <t>Este</t>
  </si>
  <si>
    <t>Orientación de la Numeración de Carreras.  Se utiliza en el sector de Villa Hermosa y corregimiento de Santa Elena</t>
  </si>
  <si>
    <t>Sur</t>
  </si>
  <si>
    <t>Orientación de la Numeración de Calles.  Se utiliza en el sector del Poblado y Guayabal y San Antonio de Prado</t>
  </si>
  <si>
    <t>Autopista Urbana</t>
  </si>
  <si>
    <t>Cuentan con dos o más carriles y están diseñadas para la movilización masiva de automóviles, buses y vehículos de carga.</t>
  </si>
  <si>
    <t>Sistema Metro Lineas A y B</t>
  </si>
  <si>
    <t>Es un sistema de trenes urbanos ubicado dentro de la  ciudad de Medellín y su área metropolitana que comunica las líneas A y B.</t>
  </si>
  <si>
    <t>Sistema Metro Plus</t>
  </si>
  <si>
    <t>Es un sistema de autobús de tránsito rápido de mediana capacidad que sirve a la ciudad de Medellín y al Valle de Aburrá.</t>
  </si>
  <si>
    <t>Sistema Metrocable Lineas J y K</t>
  </si>
  <si>
    <t>Sistema aéreo por cable de transporte masivo, único en el mundo por su carácter, complementario al Metro de Medellín y que atiende las necesidades de transporte de uno de los sectores menos favorecidos de la ciudad.</t>
  </si>
  <si>
    <t>Vía Férrea</t>
  </si>
  <si>
    <t>Son aquellos espacios de la vía que están destinados al tránsito de los trenes.</t>
  </si>
  <si>
    <t>Vías Arterias Principales</t>
  </si>
  <si>
    <t>Son las vías que tienen prelación sobre las vías secundarias a excepción de las vías férreas y las autopistas.</t>
  </si>
  <si>
    <t>Vias Arterias Menores</t>
  </si>
  <si>
    <t>Son aquellas vías cuyo tránsito lleva a las vías principales.</t>
  </si>
  <si>
    <t>Vias Colectoras</t>
  </si>
  <si>
    <t>Son las encargadas de distribuir el tránsito entre la vivienda y los sitios de trabajo.</t>
  </si>
  <si>
    <t>Vias Peatonales de Transito Urbano</t>
  </si>
  <si>
    <t>Zonas destinadas para el transito exclusivo de peatones.</t>
  </si>
  <si>
    <t>Vias de servicios</t>
  </si>
  <si>
    <t>Vias de servicios.</t>
  </si>
  <si>
    <t>Vias Peatonales de acceso a viviendas</t>
  </si>
  <si>
    <t>Espacio público o privado destinado a la circulación peatonal y a través del cual se permite acceder a inmuebles internos. También se conoce  con el nombre de servidumbre, zaguán o peatonal.</t>
  </si>
  <si>
    <t>Vias Peatonales escalonadas</t>
  </si>
  <si>
    <t>Vias Peatonales escalonadas.</t>
  </si>
  <si>
    <t>METRO</t>
  </si>
  <si>
    <t>METROCABLE</t>
  </si>
  <si>
    <t>METROPLUS</t>
  </si>
  <si>
    <t>TRANVIA</t>
  </si>
  <si>
    <t>CORREDORES DE TRANSPORTE 
DE PASAJEROS</t>
  </si>
  <si>
    <t>CORREDORES DE TRANSPORTE DE PASAJEROS</t>
  </si>
  <si>
    <t>Existente</t>
  </si>
  <si>
    <t>Ampliación</t>
  </si>
  <si>
    <t>Proyectado</t>
  </si>
  <si>
    <t>En Ejecución</t>
  </si>
  <si>
    <t>En Estudio</t>
  </si>
  <si>
    <t>From To</t>
  </si>
  <si>
    <t>FT</t>
  </si>
  <si>
    <t xml:space="preserve">FT - Solo se permite el desplazamiento en la dirección digitalizada de la entidad de línea (la dirección origen a destino).
</t>
  </si>
  <si>
    <t>To From</t>
  </si>
  <si>
    <t>TF</t>
  </si>
  <si>
    <t xml:space="preserve">TF - Solo se permite el desplazamiento en la dirección contraria a la dirección digitalizada de la entidad de línea (la dirección destino a origen).
</t>
  </si>
  <si>
    <t>Double way</t>
  </si>
  <si>
    <t xml:space="preserve">DW – Permite el desplazamiento en ambas direcciones
</t>
  </si>
  <si>
    <t>NO</t>
  </si>
  <si>
    <t>N – No permite ningún desplazamiento vehicular</t>
  </si>
  <si>
    <t>Norte</t>
  </si>
  <si>
    <t>Oeste</t>
  </si>
  <si>
    <t>W</t>
  </si>
  <si>
    <t>Cubierta</t>
  </si>
  <si>
    <t>Elemento que proporciona protección en los paraderos  a los transeúntes y usuarios del sistema de transporte masivo de la ciudad.</t>
  </si>
  <si>
    <t>Señal Vertical</t>
  </si>
  <si>
    <t>Símbolos o leyendas que brindan información necesaria para guiar a los usuarios del sistema de transporte masivo de la ciudad.</t>
  </si>
  <si>
    <t>Totem</t>
  </si>
  <si>
    <t xml:space="preserve">Elemento de señalización del mobiliario urbano con información para usuarios del sistema de transporte masivo de la ciudad. </t>
  </si>
  <si>
    <t>Origen-destino</t>
  </si>
  <si>
    <t>O_D</t>
  </si>
  <si>
    <t>Destino-Origen</t>
  </si>
  <si>
    <t>D_O</t>
  </si>
  <si>
    <t>Edificios</t>
  </si>
  <si>
    <t>Comprende la agrupación de edificaciones de tipo habitacional, industrial, comercial e institucional que no estén consideradas dentro del plan de ordenamiento territorial como parte de la zona urbana</t>
  </si>
  <si>
    <t>Conjuto Residencial</t>
  </si>
  <si>
    <t>Un conjunto residencial es un grupo de viviendas unifamiliares, viviendas multifamiliares o edificios que han sido concebidos dentro de un mismo proyecto integral y con una misma identidad, estilo y acabados</t>
  </si>
  <si>
    <t>Clinica Hospitales</t>
  </si>
  <si>
    <t>Escuelas Colegios</t>
  </si>
  <si>
    <t>Universidades</t>
  </si>
  <si>
    <t>Entidades Financieras</t>
  </si>
  <si>
    <t>Bares Discotecas</t>
  </si>
  <si>
    <t>CAI</t>
  </si>
  <si>
    <t>Centro de Atención Inmediata</t>
  </si>
  <si>
    <t>Centro de Cultura Religiosa</t>
  </si>
  <si>
    <t>Droguerias</t>
  </si>
  <si>
    <t>Embajadas Consulados</t>
  </si>
  <si>
    <t>Estaciones de Bombero</t>
  </si>
  <si>
    <t>Estaciones Policia</t>
  </si>
  <si>
    <t>Estaciones de Servicio</t>
  </si>
  <si>
    <t>Notarias</t>
  </si>
  <si>
    <t>Supermercados</t>
  </si>
  <si>
    <t>Teatros y Cines</t>
  </si>
  <si>
    <t>Terminales Transporte</t>
  </si>
  <si>
    <t>ZonaVerde</t>
  </si>
  <si>
    <t>Cancha</t>
  </si>
  <si>
    <t>Ancianato</t>
  </si>
  <si>
    <t>Condominio</t>
  </si>
  <si>
    <t>Subestacion Electrica</t>
  </si>
  <si>
    <t>Bodega</t>
  </si>
  <si>
    <t>Instituto Educativo</t>
  </si>
  <si>
    <t>Señalización</t>
  </si>
  <si>
    <t>Monumento</t>
  </si>
  <si>
    <t>Plaza de Mercado</t>
  </si>
  <si>
    <t>Club Social</t>
  </si>
  <si>
    <t>Funeraria</t>
  </si>
  <si>
    <t>Industria</t>
  </si>
  <si>
    <t>Servidumbre</t>
  </si>
  <si>
    <t>Se trata de predio sirviente que sufre el gravamen para permitir la comunicación uso y bienestar de otro predio. (Artículo 905 del C.C.)</t>
  </si>
  <si>
    <t>Oficina</t>
  </si>
  <si>
    <t>Gimnasio</t>
  </si>
  <si>
    <t>Otros</t>
  </si>
  <si>
    <t>RPH</t>
  </si>
  <si>
    <t>Sistema jurídico que regula el sometimiento a propiedad horizontal de un edificio o conjunto, construido o por construirse.</t>
  </si>
  <si>
    <t>General</t>
  </si>
  <si>
    <t>Hacen parte de éste Orden los espacios públicos de alta jerarquía de nivel regional, metropolitano y municipal.</t>
  </si>
  <si>
    <t xml:space="preserve">Local </t>
  </si>
  <si>
    <t>Hacen parte de éste Orden, espacios públicos de baja jerarquía, de nivel zonal, corregimental, comunal/suburbano nivel 1, barrial/
suburbano nivel 2, vecinal y veredal.</t>
  </si>
  <si>
    <t>Nivel Regional / Metropolitano</t>
  </si>
  <si>
    <t>RM</t>
  </si>
  <si>
    <t>Hacen parte de este nivel los espacios públicos de esparcimiento y encuentro que tienen una superficie superior a
50 ha, que ofrecen características de alta jerarquía y de impacto supramunicipal.</t>
  </si>
  <si>
    <t>Nivel Municipal</t>
  </si>
  <si>
    <t>Espacios públicos de esparcimiento y encuentro de alta jerarquía o significativo impacto municipal (urbano y rural) establecidos para la recreación de los habitantes de la ciudad.</t>
  </si>
  <si>
    <t>Nivel Zonal / Corregimental</t>
  </si>
  <si>
    <t>Espacios públicos de esparcimiento y encuentro que atienden las necesidades colectivas de
la población correspondiente a una zona y a los suelos urbanos de los corregimientos.</t>
  </si>
  <si>
    <t>Nivel Comunal / Suburbano Nivel 1</t>
  </si>
  <si>
    <t>CS1</t>
  </si>
  <si>
    <t>Espacios públicos de esparcimiento y encuentro, con áreas verdes menores o de carácter lineal y puntual con
un área de influencia definida por un radio de novecientos metros (900,00 m) y una superficie entre los 10.000,00 y 50.000,00 m2.</t>
  </si>
  <si>
    <t>Nivel Barrial/ Suburbano Nivel 2</t>
  </si>
  <si>
    <t>BS2</t>
  </si>
  <si>
    <t>Espacios públicos de menor jerarquía o impacto urbano de proximidad y complementario a la vivienda que ofrecen oportunidades de recreación, esparcimiento e intercambio social a escala barrial, interbarrial, o centralidades suburbanas del nivel 2 en el suelo rural. Se localizan preferiblemente en las centralidades barriales y suburbanas, circundado por vías peatonales y vehiculares para permitir su accesibilidad con un área de influencia definida por un radio de trescientos metros 300,00 m y con una superficie entre los 3.000,00 y 10.000,00 m2.</t>
  </si>
  <si>
    <t>Nivel Vecinal / Veredal</t>
  </si>
  <si>
    <t>VV</t>
  </si>
  <si>
    <t>Espacios públicos de esparcimiento y encuentro colectivo de proximidad a la vivienda, de baja jerarquía o impacto territorial, que prestan servicios al sector residencial y tienen por objeto resolver las necesidades básicas de descanso y esparcimiento al aire libre de la población residente, cuyo ámbito de influencia es definido por un radio inferior a 100,00 m. metros, accesibles mediante itinerarios peatonales, que no superen los 5 minutos de desplazamiento a pie y por medio de senderos peatonales y vías de servicio. Se constituyen en áreas de juego y esparcimiento con una superficie entre 1.000 y 3.000 m2.</t>
  </si>
  <si>
    <t xml:space="preserve">Tipos de Datos </t>
  </si>
  <si>
    <t>Tipo de Medida</t>
  </si>
  <si>
    <t>Unidad Estándar</t>
  </si>
  <si>
    <t>Proveedor de datos</t>
  </si>
  <si>
    <t>Área</t>
  </si>
  <si>
    <t>Custodio</t>
  </si>
  <si>
    <t>Longitud</t>
  </si>
  <si>
    <t xml:space="preserve">Actualización </t>
  </si>
  <si>
    <t>Propietario</t>
  </si>
  <si>
    <t>Angular</t>
  </si>
  <si>
    <t>Modificación</t>
  </si>
  <si>
    <t>Usuario</t>
  </si>
  <si>
    <t>Escala</t>
  </si>
  <si>
    <t>Distribuidor</t>
  </si>
  <si>
    <t>Tiempo</t>
  </si>
  <si>
    <t>Segundos</t>
  </si>
  <si>
    <t>Volumen</t>
  </si>
  <si>
    <t>Metros cúbicos</t>
  </si>
  <si>
    <t>Velocidad</t>
  </si>
  <si>
    <t>Metros/segundo</t>
  </si>
  <si>
    <t>Jefe de Investigación</t>
  </si>
  <si>
    <t>No Aplica</t>
  </si>
  <si>
    <t>Procesador</t>
  </si>
  <si>
    <t>DEPARTAMENTO ADMINISTRATIVO DE PLANEACIÓN</t>
  </si>
  <si>
    <t>SUBDIRECCIÓN DE PROSPECTIVA, INFORMACIÓN Y EVALUACIÓN ESTRATÉGICA - UNIDAD DE PLANEACIÓN DE LA INFORMACIÓN</t>
  </si>
  <si>
    <t>Las instrucciones para el diligenciamiento del Catálogo se presentan para cada uno de los formatos que hacen parte del Cátalogo de Objetos. Haga clic en la celda D6 y seleccione el formato de interés.</t>
  </si>
  <si>
    <t>1 Catálogo</t>
  </si>
  <si>
    <t xml:space="preserve">A continuación se describe la manera como deben ser diligenciados los campos de los formatos que hacen parte del Cátalogo de Objetos. 
Se debe tener en cuenta que todos los formatos que se encuentran en este archivo se diligencian sólo para un Tema. Si la dependencia identifica varios Temas en los que se agrupan sus objetos geograficos, se deben diligenciar tantos archivos como temas se hayan identificado.
El archivo debe nombrarse con el Código de la Temática y el Productor, seguido de la palabra CatalogoObjetos y el nombre de la dependencia que lo diligencia, como se muestra en el siguiente ejemplo. Ej: 15002_CatalogoObjetos_SubProspectiva.
Al diligenciar los formatos se debe tener especial cuidado al copiar y pegar, dada la configuración de las listas desplegables y algunos códigos que se generan de manera automática. 
Se debe diferenciar cuáles objetos son producidos por la Alcaldía y cuáles son adquiridos de otras entidades. En caso de que la información no sea producida por la Alcaldía, se debe solicitar y utilizar la información requerida para la documentación del objeto. </t>
  </si>
  <si>
    <t xml:space="preserve">Campo </t>
  </si>
  <si>
    <t xml:space="preserve">Instrucción </t>
  </si>
  <si>
    <t>1</t>
  </si>
  <si>
    <t>2</t>
  </si>
  <si>
    <t>3</t>
  </si>
  <si>
    <t>4</t>
  </si>
  <si>
    <t>5</t>
  </si>
  <si>
    <t>6</t>
  </si>
  <si>
    <t>7</t>
  </si>
  <si>
    <t>8</t>
  </si>
  <si>
    <t>9</t>
  </si>
  <si>
    <t>10</t>
  </si>
  <si>
    <t>11</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</si>
  <si>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</si>
  <si>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</si>
  <si>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</si>
  <si>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</si>
  <si>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</si>
  <si>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</si>
  <si>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</si>
  <si>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</si>
  <si>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</si>
  <si>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</si>
  <si>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</si>
  <si>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</si>
  <si>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</si>
  <si>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</si>
  <si>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</si>
  <si>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</si>
  <si>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</si>
  <si>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</si>
  <si>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</si>
  <si>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</si>
  <si>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</si>
  <si>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</si>
  <si>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</si>
  <si>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</si>
  <si>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</si>
  <si>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</si>
  <si>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</si>
  <si>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</si>
  <si>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Númer de la versión</t>
  </si>
  <si>
    <t>Escriba el código que identifica de manera única el archivo, el cual corresponde al código del tema concatenado al código del productor. (Ver hoja ListaTema y ListaProductor)</t>
  </si>
  <si>
    <t>Escriba el nombre que identifica de manera única el catálogo de objetos.</t>
  </si>
  <si>
    <t>Indique la lista de los temas que contiene el catálogo.</t>
  </si>
  <si>
    <t>Describa los usos del catálogo.</t>
  </si>
  <si>
    <t xml:space="preserve">Escriba la referencia bibliográfica, que incluye: autor, titulo, edición, editor, lugar y fecha de publicación, para una fuente externa de definiciones incluidas en el catálogo. </t>
  </si>
  <si>
    <t xml:space="preserve">Indique el ámbito en el cual son definidos los elementos del catálogo de objetos. </t>
  </si>
  <si>
    <t>Escriba el número de la versión del catálogo de objetos.</t>
  </si>
  <si>
    <t>Fecha de creación o última actualización del catálogo.</t>
  </si>
  <si>
    <t xml:space="preserve">Escriba nombre, dirección, ciudad, departamento, país, teléfono, dependencia que tiene la principal responsabilidad del contenido intelectual del catálogo de objetos. </t>
  </si>
  <si>
    <t xml:space="preserve">Seleccione de la lista desplegable el rol del responsable del catálogo (Proveedor del recurso, custodio, propietario, usuario, distribuidor, creador, punto de contacto). </t>
  </si>
  <si>
    <t xml:space="preserve">Escriba la dirección de la dependencia que tiene la principal responsabilidad del contenido intelectual del catálogo de objetos. </t>
  </si>
  <si>
    <t xml:space="preserve">Escriba el nombre del país. </t>
  </si>
  <si>
    <t xml:space="preserve">Escriba la dirección electrónica de contacto que tiene la principal responsabilidad del contenido intelectual del catálogo de objetos. </t>
  </si>
  <si>
    <t>Escriba el código postal.</t>
  </si>
  <si>
    <t xml:space="preserve">Escriba el número de teléfono de la dependencia responsable del catálogo. </t>
  </si>
  <si>
    <t>Escriba la fecha de creación, modificación y/o actualización del catálogo (Año, mes, día).</t>
  </si>
  <si>
    <t xml:space="preserve">Escriba el nombre de la dependencia o instancia que crea el catálogo de objetos. </t>
  </si>
  <si>
    <t xml:space="preserve">Indique la versión del catálogo de objetos. </t>
  </si>
  <si>
    <t>Seleccione de la lista desplegable la acción realizada o cambio efectuado.</t>
  </si>
  <si>
    <t>2 Tema</t>
  </si>
  <si>
    <t xml:space="preserve">No Aplica </t>
  </si>
  <si>
    <t>Seleccione el tema de la lista desplegable que agrupa los objetos geográficos a catalogar.Una vez seleccione el tema, automáticamente se genera la información correspondiente al código, definición y alias.</t>
  </si>
  <si>
    <t xml:space="preserve">Este campo se diligencia automáticamente, una vez seleccione el tema en el campo Nombre. </t>
  </si>
  <si>
    <t xml:space="preserve">Seleccione de la lista desplegable, los grupos que hacen parte del tema. </t>
  </si>
  <si>
    <t>3 Grupo</t>
  </si>
  <si>
    <t>Seleccione de la lista desplegable el grupo al cual pertenecen los objetos a catalogar.</t>
  </si>
  <si>
    <t>Escriba los nombres de los objetos geográficos a catalogar que hacen parte del grupo, separándolos con una coma.</t>
  </si>
  <si>
    <t>4 Objetos</t>
  </si>
  <si>
    <t>Código   Tema</t>
  </si>
  <si>
    <t>Código Grupo</t>
  </si>
  <si>
    <t>Código Productor</t>
  </si>
  <si>
    <t xml:space="preserve">Código Objeto </t>
  </si>
  <si>
    <t>Seleccione de la lista desplegable el tema que agrupa los objetos geográficos a catalogar.</t>
  </si>
  <si>
    <t xml:space="preserve">Este campo se diligencia automáticamente, una vez seleccione el tema. </t>
  </si>
  <si>
    <t>Seleccione en cada una de las celdas, el Grupo al cual pertenecen los objetos a catalogar.</t>
  </si>
  <si>
    <t xml:space="preserve">Este campo se diligencia automáticamente, una vez seleccione el grupo al cual pertenece el objeto geográfico. </t>
  </si>
  <si>
    <t xml:space="preserve">Seleccione de la lista desplegable el productor del objeto geográfico. En caso de que el productor no sea la Alcaldía, seleccione la entidad externa, que produce esta información. </t>
  </si>
  <si>
    <t xml:space="preserve">Este campo se diligencia automáticamente, una vez seleccione el productor del objeto geográfico. </t>
  </si>
  <si>
    <t>Escriba el Nombre del objeto geográfico.</t>
  </si>
  <si>
    <t>Codifique el objeto geográfico. (4 dígitos del Tema y Grupo más 3 dígitos del productor y 3 dígitos que identifican el objeto geográfico)</t>
  </si>
  <si>
    <t xml:space="preserve">Escriba la definición del objeto geográfico. En lo posible extraída de fuente oficiales, o definidas por el productor o de documentos normativos (Leyes, decretos, resoluciones, entre otras) en caso que aplique. </t>
  </si>
  <si>
    <t xml:space="preserve">Escriba el nombre alterno con el cual se conoce el objeto geográfico. </t>
  </si>
  <si>
    <t>Si el objeto contiene un subtipo, indíquelo, de lo contrario, diligencie N.A</t>
  </si>
  <si>
    <t>5 Atributos</t>
  </si>
  <si>
    <t xml:space="preserve">Código atributo </t>
  </si>
  <si>
    <t>Unidad de  medida</t>
  </si>
  <si>
    <t>Valor de Dominio</t>
  </si>
  <si>
    <t>Escriba el Nombre  que identifica al objeto geográfico.</t>
  </si>
  <si>
    <t>Escriba el código que identifica el objeto geográfico.</t>
  </si>
  <si>
    <t>Escriba el nombre que identifica  el atributo.</t>
  </si>
  <si>
    <t>Codifique el atribute (Código del objeto más dos dígitos que identifican el atributo).</t>
  </si>
  <si>
    <t>Defina el atributo en lenguaje natural.</t>
  </si>
  <si>
    <t xml:space="preserve">Escriba un nombre alternativo del atributo. </t>
  </si>
  <si>
    <t>Seleccione de la lista desplegable el tipo de dato al que hace referencia el atributo.</t>
  </si>
  <si>
    <t>Seleccione la Unidad de medida utilizada para los valores del atributo.</t>
  </si>
  <si>
    <t>Si el objeto contiene un subtipo, indíquelo. De lo contrario, diligencie N.A</t>
  </si>
  <si>
    <t>Seleccione de la lista desplegable 1 si tiene dominio o 0 en caso contrario.</t>
  </si>
  <si>
    <t xml:space="preserve">Escriba el nombre del domino. </t>
  </si>
  <si>
    <t>6 Subtipo</t>
  </si>
  <si>
    <t xml:space="preserve">Escriba el nombre del subtipo.Incluya en la tabla tantas filas como sea necesario y cree una nueva tabla para cada subtipo que se documente. </t>
  </si>
  <si>
    <t>Escriba el nombre que identifica de manera única los posibles valores que puede tomar el subtipo.</t>
  </si>
  <si>
    <t xml:space="preserve">Escriba el código que identifica de manera única los posibles valores que puede tomar el subtipo </t>
  </si>
  <si>
    <t>Corresponde a la definición del subtipo, en lo posible extraída de fuente oficiales, o definidas por el productor o de documentos normativos (Leyes, decretos, resoluciones, entre otras) en caso que aplique.</t>
  </si>
  <si>
    <t>7 Dominio</t>
  </si>
  <si>
    <t xml:space="preserve">Escriba el nombre del dominio.Incluya en la tabla tantas filas como sea necesario y cree una nueva tabla para cada dominio que se documente. </t>
  </si>
  <si>
    <t>Escriba el nombre que identifica de manera única los posibles valores que puede tomar el dominio.</t>
  </si>
  <si>
    <t xml:space="preserve">Escriba el código que identifica de manera única los posibles valores que puede tomar el dominio. </t>
  </si>
  <si>
    <t>Corresponde a la definición del dominio, en lo posible extraída de fuente oficiales, o definidas por el productor o de documentos normativos (Leyes, decretos, resoluciones, entre otras) en caso que aplique.</t>
  </si>
  <si>
    <t>Código
Tema</t>
  </si>
  <si>
    <t xml:space="preserve">Definicion </t>
  </si>
  <si>
    <t>Alias</t>
  </si>
  <si>
    <t>Agricultura y Desarrollo Rural</t>
  </si>
  <si>
    <t>01</t>
  </si>
  <si>
    <t xml:space="preserve">Información asociada con el sector agropecuario, pesquero y de desarrollo rural, tanto desde el enfoque de población vinculada a este sector, como de la producción y/o caracterización de los suelos sobre los que se desarrolla la actividad. 
</t>
  </si>
  <si>
    <t>Agricultura</t>
  </si>
  <si>
    <t>Ambiente y Desarrollo Sostenible</t>
  </si>
  <si>
    <t>02</t>
  </si>
  <si>
    <t xml:space="preserve">Información asociada con el sector agropecuario, pesquero y de desarrollo rural, tanto desde el enfoque de población vinculada a este sector, como de la producción y/o caracterización de los suelos sobre los que se desarrolla la actividad. </t>
  </si>
  <si>
    <t xml:space="preserve">Ambiente </t>
  </si>
  <si>
    <t>Ciencia Tecnología e Innovación</t>
  </si>
  <si>
    <t>03</t>
  </si>
  <si>
    <t>Información asociada con la producción, promoción, difusión y aplicación de los conocimientos científicos y técnicos en los campos de la ciencia, tecnología y la innovación.</t>
  </si>
  <si>
    <t>Comercio Industria y Turismo</t>
  </si>
  <si>
    <t>04</t>
  </si>
  <si>
    <t>Información asociada con las actividades empresariales productoras de bienes, servicios y tecnología, así como la gestión turística del municipio. Incluye   datos de las importaciones y exportaciones de productos específicos.</t>
  </si>
  <si>
    <t>Cultura</t>
  </si>
  <si>
    <t>05</t>
  </si>
  <si>
    <t>Información asociada con la promoción, defensa, divulgación de bienes y servicios culturales, la memoria social y el patrimonio cultural.</t>
  </si>
  <si>
    <t>Deporte y Recreación</t>
  </si>
  <si>
    <t>06</t>
  </si>
  <si>
    <t>Información asociada con la promoción y ejecución de proyectos en materia de deporte, recreación, aprovechamiento del tiempo libre, actividad física; e infraestructura.</t>
  </si>
  <si>
    <t>Economía y Finanzas</t>
  </si>
  <si>
    <t>07</t>
  </si>
  <si>
    <t>Información asociada a la actividad económica, financiera y de inversiones, en el marco del fortalecimiento empresarial.</t>
  </si>
  <si>
    <t>Educación</t>
  </si>
  <si>
    <t>08</t>
  </si>
  <si>
    <t xml:space="preserve">Información asociada con el acceso, calidad y, cobertura de la educación. Así como datos del personal vinculado al sector y la infraestructura educativa formal y no formal. </t>
  </si>
  <si>
    <t>Estadísticas Nacionales</t>
  </si>
  <si>
    <t>09</t>
  </si>
  <si>
    <t>Información sobre estadísticas demográficas, sociales y económicas .</t>
  </si>
  <si>
    <t>Función Pública</t>
  </si>
  <si>
    <t>Información asociada con la gestión de la entidad y el desempeño de los servidores públicos.  Así mismo se incluyen datos de ubicación de sitios de atención al ciudadano.</t>
  </si>
  <si>
    <t>Gastos Gubernamentales</t>
  </si>
  <si>
    <t>Información asociada con los bienes y servicios adquiridos por la administración, tanto  para consumo como para inversiones.</t>
  </si>
  <si>
    <t>Hacienda y Crédito Público</t>
  </si>
  <si>
    <t>12</t>
  </si>
  <si>
    <t xml:space="preserve">Información asociada con el seguimiento financiero del gastos e ingresos </t>
  </si>
  <si>
    <t>Inclusión Social y Reconciliación</t>
  </si>
  <si>
    <t>13</t>
  </si>
  <si>
    <t xml:space="preserve">Información asociada con: superación de la pobreza y la pobreza extrema, atención a grupos vulnerables, atención integral de la infancia, infancia y adolescencia, equidad de género, desarrollo territorial, atención y reparación a víctimas del conflicto armado y situación y posición de la mujer en el municipio. </t>
  </si>
  <si>
    <t>Justicia y Derecho</t>
  </si>
  <si>
    <t>Información asociada con el ordenamiento jurídico; defensa y seguridad jurídica; acceso a la justicia; asuntos carcelarios y penitenciarios, y promoción de la cultura de la legalidad.</t>
  </si>
  <si>
    <t>Información que integra las capas que conforman el mapa de referencia de la Alcaldía de Medellín.</t>
  </si>
  <si>
    <t>Minas y Energías</t>
  </si>
  <si>
    <t>Información de, r asociada  con  el aprovechamiento, desarrollo, explotación, abastecimiento y exportación de los recursos mineros y energéticos.</t>
  </si>
  <si>
    <t>Ordenamiento Territorial</t>
  </si>
  <si>
    <t xml:space="preserve">Información asociada con el uso, aprovechamiento y ocupación del territorio, definidos de acuerdo con los   instrumentos de gestión y planificación del POT. </t>
  </si>
  <si>
    <t>Organismos de Control</t>
  </si>
  <si>
    <t>Información asociada con las funciones de control disciplinario, defensoría del pueblo y control fiscal sobre las entidades públicas.</t>
  </si>
  <si>
    <t>Participación Ciudadana</t>
  </si>
  <si>
    <t xml:space="preserve">Información asociada con los procesos de participación pública, en apoyo a la toma de decisiones; y los planes, programas y proyectos de las diferentes dependencias. Incluye información de organizaciones sociales y comunales. </t>
  </si>
  <si>
    <t>Presupuestos Gubernamentales</t>
  </si>
  <si>
    <t>Información asociada con el seguimiento al cumplimiento de los presupuestos municipales, según criterios de objeto de gasto, renglones económicos, funciones programas, y actividades.</t>
  </si>
  <si>
    <t>Resultados Electorales</t>
  </si>
  <si>
    <t>Información asociada con los resultados electorales y los datos de participación en los diferentes tipos de elecciones.</t>
  </si>
  <si>
    <t>Salud y Protección Social</t>
  </si>
  <si>
    <t xml:space="preserve">Información asociada con la calidad, oportunidad, accesibilidad a los servicios de salud, según características poblaciones y régimen de afiliación. Incluye datos sobre enfermedades, atención sanitaria, servicios de salud y datos de medición de determinantes ambientales. </t>
  </si>
  <si>
    <t>Seguridad y Defensa</t>
  </si>
  <si>
    <t>Información asociada con la mejora de la seguridad, la protección de los derechos de los ciudadanos y la disminución de la delincuencia. Contiene además, información sobre la infraestructura existente en la ciudad.</t>
  </si>
  <si>
    <t>Trabajo</t>
  </si>
  <si>
    <t xml:space="preserve">Información asociada con el acceso al trabajo, la protección social y seguridad social, atención al adulto mayor, riesgos laborales y subsidios familiares.
</t>
  </si>
  <si>
    <t xml:space="preserve">Información asociada con el desarrollo y mejoramiento del transporte, tránsito, infraestructura, seguridad vial y señalización.
</t>
  </si>
  <si>
    <t>Vivienda Ciudad y Territorio</t>
  </si>
  <si>
    <t xml:space="preserve">Información asociada con la mejora de la calidad de vida de la ciudadanía, promoviendo el desarrollo territorial y urbano (avalúos, licencias) de vivienda (mejoramiento integral de barrios, vivienda sostenible, espacio público y equipamiento), agua potable, saneamiento básico, energía eléctrica, gas, tecnologías de la información y la comunicación y la gestión integral de residuos, mediante la financiación y desarrollo de las políticas públicas. </t>
  </si>
  <si>
    <t xml:space="preserve">Codigo </t>
  </si>
  <si>
    <t>Actividad Comercial y Empresarial</t>
  </si>
  <si>
    <t>0401</t>
  </si>
  <si>
    <t>Información referente a las características, bienes y servicios, de la actividad comercial y empresarial,  y a la generación de empleos.</t>
  </si>
  <si>
    <t>Bienes de Interés Cultural-Patrimonial</t>
  </si>
  <si>
    <t>0503</t>
  </si>
  <si>
    <t>Información sobre los bienes declarados de interés cultural/patrimonial.</t>
  </si>
  <si>
    <t>Caracterización Socio-Económica</t>
  </si>
  <si>
    <t>0105</t>
  </si>
  <si>
    <t>Información que identifica y caracteriza  la población y su  actividad económica.</t>
  </si>
  <si>
    <t xml:space="preserve">Información sobre los bienes inmuebles públicos y privados existentes en el municipio.  </t>
  </si>
  <si>
    <t>Censos</t>
  </si>
  <si>
    <t>0901</t>
  </si>
  <si>
    <t>Información demográfica y socioeconómica del municipio.</t>
  </si>
  <si>
    <t>Centros de Atención</t>
  </si>
  <si>
    <t xml:space="preserve">Información sobre la ubicación y de los centros de atención a la población vulnerable. </t>
  </si>
  <si>
    <t>Cobertura y Uso del Suelo</t>
  </si>
  <si>
    <t>Información sobre las coberturas y usos del suelo del municipio, que  describen la vegetación y los elementos antrópicos existentes, además de otras superficies terrestres como afloramientos rocosos y cuerpos de agua (IDEAM,2012). Se incluye en este grupo los arboles urbanos, como dato fundamental para el proceso de planificación de la ciudad.</t>
  </si>
  <si>
    <t>Contaminación</t>
  </si>
  <si>
    <t>0206</t>
  </si>
  <si>
    <t>Información relacionada con las fuentes de contaminación asociadas al aire, agua y suelo.</t>
  </si>
  <si>
    <t>Control Disciplinario</t>
  </si>
  <si>
    <t>Información que permite hacer seguimiento a las acciones desarrolladas por los servidores públicos,  para evaluar su comportamiento y eficiencia..</t>
  </si>
  <si>
    <t>Cultivos</t>
  </si>
  <si>
    <t>0101</t>
  </si>
  <si>
    <t xml:space="preserve">Información sobre la siembra y la producción agrícola. </t>
  </si>
  <si>
    <t>Datos de Atención Sanitaria</t>
  </si>
  <si>
    <t xml:space="preserve">Información que permite hacer seguimiento a la prestación de servicios de salud. </t>
  </si>
  <si>
    <t>Datos sobre Enfermedades</t>
  </si>
  <si>
    <t>Información que permite hacer seguimiento a los datos sobre la evolución de las enfermedades en lo referente a la salud pública.</t>
  </si>
  <si>
    <t>Defensoría del Pueblo</t>
  </si>
  <si>
    <t>Información que permite hacer seguimiento al respeto de los derechos humanos de la población ciudadana.</t>
  </si>
  <si>
    <t>Desarrollo Rural</t>
  </si>
  <si>
    <t>0104</t>
  </si>
  <si>
    <t>Permite hacer seguimiento al proceso de revitalización autosostenible del mundo rural, basado en su potencial económico, social y ambiental, mediante la aplicación de políticas y actuaciones de impacto en el territorio.</t>
  </si>
  <si>
    <t>Desarrollo Territorial y Urbano Planificado</t>
  </si>
  <si>
    <t xml:space="preserve">Información sobre el desarrollo urbano, crecimiento y control de la construcción. </t>
  </si>
  <si>
    <t xml:space="preserve">Coordenadas y nomenclatura que indica el lugar donde se ubican las construcciones de la ciudad.  </t>
  </si>
  <si>
    <t>Información relacionada con la distribución geográfica de las personas, incluidas las características de la población, sus viviendas y en general, de los hogares (ICDE).</t>
  </si>
  <si>
    <t>Empleo</t>
  </si>
  <si>
    <t>Información que permite hacer seguimiento a las políticas de acceso al mercado laboral y la reducción del desempleo.</t>
  </si>
  <si>
    <t>Fortalecimiento Empresarial</t>
  </si>
  <si>
    <t>0701</t>
  </si>
  <si>
    <t>Información asociada a las políticas de creación y fortalecimiento del sector empresarial.</t>
  </si>
  <si>
    <t>Gestión Ambiental</t>
  </si>
  <si>
    <t>0201</t>
  </si>
  <si>
    <t>Información referente al seguimiento a políticas que garanticen el desarrollo sostenible.</t>
  </si>
  <si>
    <t>Gestión Bienes-Servicios por parte de la Entidad Municipal</t>
  </si>
  <si>
    <t xml:space="preserve">Información relacionada a la adquisición de bienes y servicios por la entidad. </t>
  </si>
  <si>
    <t>Gestión Carcelaria y Penitencial</t>
  </si>
  <si>
    <t>Información sobre la infraestructura carcelaria y penitenciaria.</t>
  </si>
  <si>
    <t>Gestión de la Entidad y los Servidores Públicos</t>
  </si>
  <si>
    <t>Información asociada a la evaluación y desempeño de los servidores públicos.</t>
  </si>
  <si>
    <t>Gestión de la entidad y los servidores públicos</t>
  </si>
  <si>
    <t>Gestión de la Movilidad y Seguridad Vial</t>
  </si>
  <si>
    <t>Información sobre la seguridad, reducción de   la accidentalidad y campañas de educación vial.</t>
  </si>
  <si>
    <t>Gestión del Riesgo</t>
  </si>
  <si>
    <t>0204</t>
  </si>
  <si>
    <t>Información relacionada con la identificación, prevención, atención y gestión del riesgo en el territorio.</t>
  </si>
  <si>
    <t>Gestión y Explotación Recursos Mineros</t>
  </si>
  <si>
    <t>Información relacionada con la gestión, apropiación, explotación y desarrollo de los recursos energéticos y mineros que se localizan  en el municipio.</t>
  </si>
  <si>
    <t>Grupos Vulnerables</t>
  </si>
  <si>
    <t>Información que permite identificar población vulnerable y hacer seguimiento a las políticas que buscan la reducción de las desigualdades.</t>
  </si>
  <si>
    <t>Información sobre la red hídrica municipal.</t>
  </si>
  <si>
    <t>Indicadores de Seguridad y Defensa</t>
  </si>
  <si>
    <t>Datos sobre la reducción delincuencial.</t>
  </si>
  <si>
    <t>Indicadores Económicos-Financieros</t>
  </si>
  <si>
    <t>0702</t>
  </si>
  <si>
    <t>Indicadores económicos y financieros relacionados con el fortalecimiento empresarial.</t>
  </si>
  <si>
    <t>Indicadores Educativos</t>
  </si>
  <si>
    <t>0802</t>
  </si>
  <si>
    <t xml:space="preserve">Información asociada a la cobertura, calidad de la educación y deserción escolar.  </t>
  </si>
  <si>
    <t>Infraestructura Agropecuaria</t>
  </si>
  <si>
    <t>0103</t>
  </si>
  <si>
    <t>Información  relacionada con la compra, mantenimiento y gestión de maquinaria, instalaciones y equipamentos asociados con la producción agropecuaria.</t>
  </si>
  <si>
    <t>Infraestructura Deportiva y de Recreación</t>
  </si>
  <si>
    <t>0601</t>
  </si>
  <si>
    <t>Información referente a la infraestructura, de la recreación y el deporte.</t>
  </si>
  <si>
    <t>1511</t>
  </si>
  <si>
    <t>Infraestructura de uso público, edificaciones e instalaciones del municipio de Medellín.</t>
  </si>
  <si>
    <t>Infraestructura y Gestión del Tránsito</t>
  </si>
  <si>
    <t>Información sobre la infraestructura y gestión vial,  y señalización, tanto horizontal como vertical.</t>
  </si>
  <si>
    <t>Infraestructura y Gestión del Transporte</t>
  </si>
  <si>
    <t>Información sobre   la infraestructura y gestión del transporte, asociada, tanto a la movilidad motorizada como la no motorizada.</t>
  </si>
  <si>
    <t>Instalaciones e Infraestructura de Seguridad</t>
  </si>
  <si>
    <t>Información sobre la ubicación de las instalaciones penitenciarias, e infraestructura de seguridad.</t>
  </si>
  <si>
    <t>Instituciones de Salud</t>
  </si>
  <si>
    <t>Información sobre la ubicación y gestión de las instituciones de salud.</t>
  </si>
  <si>
    <t>Instrumentos de Gestión y Planificación</t>
  </si>
  <si>
    <t>Información generada en el marco de la formulación y adopción del  Plan de Ordenamiento Territorial que permite hacerle seguimiento a los elementos del sistema institucional y de gestión para el ámbito de los instrumentos de gestión y planificación.</t>
  </si>
  <si>
    <t xml:space="preserve">Información de los limites Político-Administrativos y jurisdiccionales del municipio. </t>
  </si>
  <si>
    <t>IInformación que proporciona orientación e identidad a los sitios, identifican el nombre propio de un lugar.</t>
  </si>
  <si>
    <t>Ordenamiento Ambiental del Territorio</t>
  </si>
  <si>
    <t>0203</t>
  </si>
  <si>
    <t xml:space="preserve">Hace seguimiento a las políticas orientadas a garantizar el uso sostenible del territorio y recursos naturales. </t>
  </si>
  <si>
    <t>Organizaciones Sociales y Comunales</t>
  </si>
  <si>
    <t>Información para el seguimiento y caracterización de las organizaciones sociales y comunales.</t>
  </si>
  <si>
    <t>Patrimonio Cultural Intangible</t>
  </si>
  <si>
    <t>0502</t>
  </si>
  <si>
    <t>Información sobre el patrimonio cultural intangible (cultura tradicional, popular o indígena) https://ilamdir.org/patrimonio/intangible</t>
  </si>
  <si>
    <t>Patrimonio Cultural Tangible</t>
  </si>
  <si>
    <t>0501</t>
  </si>
  <si>
    <t>Información sobre el patrimonio cultural tangible (elementos físicos y naturales).</t>
  </si>
  <si>
    <t>Pecuario</t>
  </si>
  <si>
    <t>0102</t>
  </si>
  <si>
    <t>Información relativa a la cría y producción de ganados.</t>
  </si>
  <si>
    <t>Pobreza</t>
  </si>
  <si>
    <t>Información sobre las políticas dirigidas a la erradicación de la pobreza.</t>
  </si>
  <si>
    <t>PQRS</t>
  </si>
  <si>
    <t>Peticiones, Quejas, Reclamos y Sugerencias (PQRS)  recibidas y respondidas por la entidad.</t>
  </si>
  <si>
    <t xml:space="preserve">Presupuesto Participativo </t>
  </si>
  <si>
    <t xml:space="preserve">Información que permite hacer seguimiento del presupuesto participativo aprobado por la administración. </t>
  </si>
  <si>
    <t>Procesos de Participación Pública</t>
  </si>
  <si>
    <t>Información que permite hacer seguimiento a los procesos de participación pública, en los acuerdos alcanzados.</t>
  </si>
  <si>
    <t>Promoción y Cultura de la Legalidad</t>
  </si>
  <si>
    <t>1402</t>
  </si>
  <si>
    <t>Información sobre la promoción de la cultura de la legalidad en el territorio municipal.</t>
  </si>
  <si>
    <t xml:space="preserve">Protección Social </t>
  </si>
  <si>
    <t>Información que permite hacer seguimiento a las políticas de protección y seguridad social, tanto a trabajadores como al adulto mayor.</t>
  </si>
  <si>
    <t>Proyectos de Ciencia, Tecnología e Innovación</t>
  </si>
  <si>
    <t>0303</t>
  </si>
  <si>
    <t xml:space="preserve">Información sobre los proyectos de ciencia, tecnología e innovación. </t>
  </si>
  <si>
    <t>Puntos  de Conexión Wifi</t>
  </si>
  <si>
    <t>0301</t>
  </si>
  <si>
    <t>Información que permite identificar y gestionar la red pública de Wifi.</t>
  </si>
  <si>
    <t>Puntos de Atención Ciudadana</t>
  </si>
  <si>
    <t>Ubica y caracteriza los puntos de atención a la ciudadanía.</t>
  </si>
  <si>
    <t>Recursos Naturales Renovables</t>
  </si>
  <si>
    <t>0202</t>
  </si>
  <si>
    <t>Permite hacer seguimiento a la gestión de los recursos naturales renovables, en relacion con su uso y manejo.</t>
  </si>
  <si>
    <t>Red Wifi</t>
  </si>
  <si>
    <t>0302</t>
  </si>
  <si>
    <t>Información relacionada con  los usuarios de Wifi.</t>
  </si>
  <si>
    <t xml:space="preserve">Curvas de nivel que representan el relieve del municipio. </t>
  </si>
  <si>
    <t xml:space="preserve">Rendición de Cuentas </t>
  </si>
  <si>
    <t xml:space="preserve">Información relacionada con los informes de rendición de cuentas. </t>
  </si>
  <si>
    <t xml:space="preserve">Residuos </t>
  </si>
  <si>
    <t>0205</t>
  </si>
  <si>
    <t xml:space="preserve">Seguimiento y gestión integral de los residuos en sus diferentes etapas. </t>
  </si>
  <si>
    <t xml:space="preserve">Resultados Electorales </t>
  </si>
  <si>
    <t xml:space="preserve">Información que permite hacer seguimiento a los resultados electorales. </t>
  </si>
  <si>
    <t>Riesgos y Subsidios Laborales</t>
  </si>
  <si>
    <t>Información sobre los riesgos y subsidios laborales como consecuencia de accidentes de trabajo, enfermedades o incapacidades laborales (comunes o no comunes)de diferente grado.</t>
  </si>
  <si>
    <t>Sedes</t>
  </si>
  <si>
    <t>0801</t>
  </si>
  <si>
    <t>Información referente a la identificación, estado físico y mantenimiento de las sedes educativas.</t>
  </si>
  <si>
    <t>Seguimiento a Gastos e Ingresos</t>
  </si>
  <si>
    <t>Información de gastos e ingresos de la entidad.</t>
  </si>
  <si>
    <t>Servicios Públicos</t>
  </si>
  <si>
    <t>Información sobre el  acceso a los servicios públicos básicos, como al crecimiento y expansión de servicios de tecnologías e información.</t>
  </si>
  <si>
    <t xml:space="preserve">Información relacionada con el Sistema de Referencia Geodésica, que conforme con las disposiciones normativas del IGAC adopta como único datum oficial de Colombia el Marco Geocéntrico Nacional Referencia: MAGNA-SIRGAS, el cual pertenece al Sistema de Referencia Geocéntrico para Las Américas (SIRGAS), mediante la Resolución 068 de 2005. </t>
  </si>
  <si>
    <t>Información sobre el conjunto de elementos físicos que conforman la infraestructura necesaria para el transporte terrestre del municipio.</t>
  </si>
  <si>
    <t>Turismo</t>
  </si>
  <si>
    <t>0402</t>
  </si>
  <si>
    <t xml:space="preserve">Hace referencia a la gestión de la oferta y demanda del sector turismo. </t>
  </si>
  <si>
    <t>Uso, Aprovechamiento y Ocupación del Territorio</t>
  </si>
  <si>
    <t>Información generada en el marco de la formulación y adopción del  Plan de Ordenamiento Territorial que permite hacerle seguimiento a los elementos del sistema físico espaciales  para el ámbito de la norma general.</t>
  </si>
  <si>
    <t>Víctimas del Conflicto Armado</t>
  </si>
  <si>
    <t>Información que permite caracterizar las víctimas del conflicto armado en pro de su reincorporación a la sociedad y la reparación de los daños sufridos.</t>
  </si>
  <si>
    <t xml:space="preserve">Vivenda </t>
  </si>
  <si>
    <t>2602</t>
  </si>
  <si>
    <t>Información las políticas de reducción del déficit de vivienda, así como el manejo de la red de espacio público, y equipamientos.</t>
  </si>
  <si>
    <t>Vivienda</t>
  </si>
  <si>
    <t>Cod_Productor</t>
  </si>
  <si>
    <t xml:space="preserve">001-Departamento Administrativo de Gestión del Riesgo de Desastres </t>
  </si>
  <si>
    <t>001</t>
  </si>
  <si>
    <t>002</t>
  </si>
  <si>
    <t>003-Gerencia del Centro</t>
  </si>
  <si>
    <t>003</t>
  </si>
  <si>
    <t>004-Gerencia de Corregimientos</t>
  </si>
  <si>
    <t>004</t>
  </si>
  <si>
    <t>005-Gerencia de Diversidades Sexuales e Identidades de Género</t>
  </si>
  <si>
    <t>005</t>
  </si>
  <si>
    <t>006-Gerencia de Movilidad Humana</t>
  </si>
  <si>
    <t>006</t>
  </si>
  <si>
    <t>007-Gerencia de Proyectos Estratégicos</t>
  </si>
  <si>
    <t>007</t>
  </si>
  <si>
    <t>008-Gerencia Étnica</t>
  </si>
  <si>
    <t>008</t>
  </si>
  <si>
    <t>009-Secretaría de Comunicaciones</t>
  </si>
  <si>
    <t>009</t>
  </si>
  <si>
    <t>010-Secretaría de Cultura Ciudadana</t>
  </si>
  <si>
    <t>010</t>
  </si>
  <si>
    <t>011</t>
  </si>
  <si>
    <t>012-Secretaría de Educación</t>
  </si>
  <si>
    <t>012</t>
  </si>
  <si>
    <t>013-Secretaría de Evaluación y Control</t>
  </si>
  <si>
    <t>013</t>
  </si>
  <si>
    <t>014-Secretaría de Gestión Humana y servicio a la ciudadanía</t>
  </si>
  <si>
    <t>014</t>
  </si>
  <si>
    <t>015</t>
  </si>
  <si>
    <t>016-Secretaría de Gobierno Y Gestión del Gabinete</t>
  </si>
  <si>
    <t>016</t>
  </si>
  <si>
    <t>017-Secretaría de Hacienda</t>
  </si>
  <si>
    <t>017</t>
  </si>
  <si>
    <t>018-Secretaría de Inclusión Social, Familia y Derechos Humanos</t>
  </si>
  <si>
    <t>018</t>
  </si>
  <si>
    <t>019</t>
  </si>
  <si>
    <t>020-Secretaría de Innovación Digital</t>
  </si>
  <si>
    <t>020</t>
  </si>
  <si>
    <t>021-Secretaría de Juventud</t>
  </si>
  <si>
    <t>021</t>
  </si>
  <si>
    <t>022-Secretaría de la No-Violencia</t>
  </si>
  <si>
    <t>022</t>
  </si>
  <si>
    <t>024</t>
  </si>
  <si>
    <t>025-Secretaría de Mujeres</t>
  </si>
  <si>
    <t>025</t>
  </si>
  <si>
    <t>026-Secretaría de Participación Ciudadana</t>
  </si>
  <si>
    <t>026</t>
  </si>
  <si>
    <t>027-Secretaría de Salud</t>
  </si>
  <si>
    <t>027</t>
  </si>
  <si>
    <t>028-Secretaría de Seguridad y Convivencia</t>
  </si>
  <si>
    <t>028</t>
  </si>
  <si>
    <t>029-Secretaría de Suministros y Servicios</t>
  </si>
  <si>
    <t>029</t>
  </si>
  <si>
    <t>030-Secretaría General</t>
  </si>
  <si>
    <t>030</t>
  </si>
  <si>
    <t>031-Secretaría Privada</t>
  </si>
  <si>
    <t>031</t>
  </si>
  <si>
    <t>040-Aeropuerto Olaya Herrera</t>
  </si>
  <si>
    <t>040</t>
  </si>
  <si>
    <t>041-Agencia para la gestión del Paisaje y Patrimonio y APP</t>
  </si>
  <si>
    <t>041</t>
  </si>
  <si>
    <t>042-APEV</t>
  </si>
  <si>
    <t>042</t>
  </si>
  <si>
    <t>043-Biblioteca P.Piloto</t>
  </si>
  <si>
    <t>043</t>
  </si>
  <si>
    <t>044-Colegio Mayor de Antioquia</t>
  </si>
  <si>
    <t>044</t>
  </si>
  <si>
    <t>045-Fonvalmed</t>
  </si>
  <si>
    <t>045</t>
  </si>
  <si>
    <t>046-Hospital General</t>
  </si>
  <si>
    <t>046</t>
  </si>
  <si>
    <t>047-Inder</t>
  </si>
  <si>
    <t>047</t>
  </si>
  <si>
    <t>048-Isvimed</t>
  </si>
  <si>
    <t>048</t>
  </si>
  <si>
    <t>049-ITM</t>
  </si>
  <si>
    <t>049</t>
  </si>
  <si>
    <t>050-Metrosalud</t>
  </si>
  <si>
    <t>050</t>
  </si>
  <si>
    <t>051-Museo Casa de la  Memoria</t>
  </si>
  <si>
    <t>051</t>
  </si>
  <si>
    <t>052-Pascual Bravo</t>
  </si>
  <si>
    <t>052</t>
  </si>
  <si>
    <t>053-Sapiencia</t>
  </si>
  <si>
    <t>053</t>
  </si>
  <si>
    <t>060-EDU</t>
  </si>
  <si>
    <t>060</t>
  </si>
  <si>
    <t>061-EPM</t>
  </si>
  <si>
    <t>061</t>
  </si>
  <si>
    <t>062-ESU</t>
  </si>
  <si>
    <t>062</t>
  </si>
  <si>
    <t>063-Metromed</t>
  </si>
  <si>
    <t>063</t>
  </si>
  <si>
    <t>064-Metroparques</t>
  </si>
  <si>
    <t>064</t>
  </si>
  <si>
    <t>065-Metroplús</t>
  </si>
  <si>
    <t>065</t>
  </si>
  <si>
    <t>066-Plaza Mayor</t>
  </si>
  <si>
    <t>066</t>
  </si>
  <si>
    <t>067-SAVIA Salud</t>
  </si>
  <si>
    <t>067</t>
  </si>
  <si>
    <t>068-Terminales</t>
  </si>
  <si>
    <t>068</t>
  </si>
  <si>
    <t>080-ACI</t>
  </si>
  <si>
    <t>080</t>
  </si>
  <si>
    <t>081-Bureau</t>
  </si>
  <si>
    <t>081</t>
  </si>
  <si>
    <t>082-Corp. Cuenca Verde</t>
  </si>
  <si>
    <t>082</t>
  </si>
  <si>
    <t>083-Corp. Hospital Infantil Concejo de Medellín</t>
  </si>
  <si>
    <t>083</t>
  </si>
  <si>
    <t>084-Corp. Parque Arví</t>
  </si>
  <si>
    <t>084</t>
  </si>
  <si>
    <t>085-Créame</t>
  </si>
  <si>
    <t>085</t>
  </si>
  <si>
    <t>086-Ferrocarriles de Antioquia</t>
  </si>
  <si>
    <t>086</t>
  </si>
  <si>
    <t>087-Fondo de Garantías</t>
  </si>
  <si>
    <t>087</t>
  </si>
  <si>
    <t>088-Fund. Jardín Botánico</t>
  </si>
  <si>
    <t>088</t>
  </si>
  <si>
    <t>089-Parque Explora</t>
  </si>
  <si>
    <t>089</t>
  </si>
  <si>
    <t>090-Ruta N</t>
  </si>
  <si>
    <t>090</t>
  </si>
  <si>
    <t>091-Teleantioquia</t>
  </si>
  <si>
    <t>091</t>
  </si>
  <si>
    <t>092-Telemedellín</t>
  </si>
  <si>
    <t>092</t>
  </si>
  <si>
    <t>101-Departamento Administrativo Nacional de Estadística -DANE</t>
  </si>
  <si>
    <t>101</t>
  </si>
  <si>
    <t>Gestión y Explotación Recursos Minero</t>
  </si>
  <si>
    <t xml:space="preserve">Esta capa contiene polígonos que representan el  inventario Espacio Público de Esparcimiento y Encuentro existente en el municipio de Medellín. Corresponde al espacio público efectivo de carácter permanente, destinado a la recreación, esparcimiento, ocio y encuentro ciudadano, adscritos al uso colectivo que prestan diversos servicios a la población cumpliendo funciones ecológicas, ambientales y sociales.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</si>
</sst>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yyyy\-mm\-dd;@"/>
    <numFmt numFmtId="165" formatCode="0.0"/>
  </numFmts>
  <fonts count="59">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0"/>
      <color theme="1"/>
      <name val="Calibri"/>
      <family val="2"/>
      <scheme val="minor"/>
    </font>
    <font>
      <sz val="11"/>
      <color rgb="FF000000"/>
      <name val="Calibri"/>
      <family val="2"/>
      <scheme val="minor"/>
    </font>
    <font>
      <sz val="11"/>
      <color rgb="FF003E65"/>
      <name val="Calibri"/>
      <family val="2"/>
      <scheme val="minor"/>
    </font>
    <font>
      <b/>
      <sz val="12"/>
      <color rgb="FF00A1FF"/>
      <name val="Gotham Rounded Medium"/>
      <family val="3"/>
    </font>
    <font>
      <u/>
      <sz val="11"/>
      <color theme="10"/>
      <name val="Calibri"/>
      <family val="2"/>
      <scheme val="minor"/>
    </font>
    <font>
      <u/>
      <sz val="11"/>
      <color rgb="FFFF0000"/>
      <name val="Calibri"/>
      <family val="2"/>
      <scheme val="minor"/>
    </font>
    <font>
      <b/>
      <sz val="12"/>
      <color rgb="FF003E65"/>
      <name val="Gotham Rounded Book"/>
      <family val="3"/>
    </font>
    <font>
      <sz val="11"/>
      <color theme="1"/>
      <name val="Gotham Rounded Book"/>
      <family val="3"/>
    </font>
    <font>
      <sz val="13"/>
      <color theme="1"/>
      <name val="Calibri"/>
      <family val="2"/>
      <scheme val="minor"/>
    </font>
    <font>
      <b/>
      <sz val="11"/>
      <color rgb="FF003E65"/>
      <name val="Calibri"/>
      <family val="2"/>
    </font>
    <font>
      <b/>
      <sz val="11"/>
      <color theme="1"/>
      <name val="Calibri"/>
      <family val="2"/>
    </font>
    <font>
      <sz val="11"/>
      <color theme="1"/>
      <name val="Calibri"/>
      <family val="2"/>
    </font>
    <font>
      <b/>
      <sz val="12"/>
      <color rgb="FF003E65"/>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theme="0"/>
      <name val="Calibri"/>
      <family val="2"/>
      <scheme val="minor"/>
    </font>
    <font>
      <sz val="10"/>
      <name val="Arial"/>
      <family val="2"/>
    </font>
    <font>
      <u/>
      <sz val="11"/>
      <color indexed="12"/>
      <name val="Arial"/>
      <family val="2"/>
    </font>
    <font>
      <sz val="12"/>
      <color theme="1"/>
      <name val="Arial"/>
      <family val="2"/>
    </font>
    <font>
      <b/>
      <sz val="12"/>
      <color theme="0"/>
      <name val="Arial"/>
      <family val="2"/>
    </font>
    <font>
      <sz val="11"/>
      <color rgb="FF000000"/>
      <name val="Arial"/>
      <family val="2"/>
    </font>
    <font>
      <b/>
      <sz val="11"/>
      <color theme="1"/>
      <name val="Arial"/>
      <family val="2"/>
    </font>
    <font>
      <b/>
      <sz val="14"/>
      <color theme="1"/>
      <name val="Arial"/>
      <family val="2"/>
    </font>
    <font>
      <sz val="11"/>
      <name val="Arial"/>
      <family val="2"/>
    </font>
    <font>
      <sz val="12"/>
      <name val="Arial"/>
      <family val="2"/>
    </font>
    <font>
      <b/>
      <sz val="11"/>
      <color theme="0"/>
      <name val="Arial"/>
      <family val="2"/>
    </font>
    <font>
      <sz val="11"/>
      <color theme="0"/>
      <name val="Arial"/>
      <family val="2"/>
    </font>
    <font>
      <sz val="11"/>
      <color theme="1"/>
      <name val="Arial"/>
      <family val="2"/>
    </font>
    <font>
      <b/>
      <sz val="10"/>
      <color theme="1"/>
      <name val="Arial"/>
      <family val="2"/>
    </font>
    <font>
      <sz val="10"/>
      <color theme="1"/>
      <name val="Arial"/>
      <family val="2"/>
    </font>
    <font>
      <b/>
      <sz val="14"/>
      <color theme="0"/>
      <name val="Arial"/>
      <family val="2"/>
    </font>
    <font>
      <b/>
      <sz val="11"/>
      <name val="Arial"/>
      <family val="2"/>
    </font>
    <font>
      <b/>
      <sz val="10"/>
      <color theme="0"/>
      <name val="Arial"/>
      <family val="2"/>
    </font>
    <font>
      <sz val="10"/>
      <color theme="0"/>
      <name val="Arial"/>
      <family val="2"/>
    </font>
    <font>
      <sz val="12"/>
      <color theme="0"/>
      <name val="Calibri"/>
      <family val="2"/>
      <scheme val="minor"/>
    </font>
    <font>
      <sz val="12"/>
      <name val="Calibri"/>
      <family val="2"/>
      <scheme val="minor"/>
    </font>
    <font>
      <b/>
      <sz val="14"/>
      <name val="Arial"/>
      <family val="2"/>
    </font>
    <font>
      <sz val="14"/>
      <color theme="1"/>
      <name val="Arial"/>
      <family val="2"/>
    </font>
    <font>
      <sz val="11"/>
      <name val="Calibri"/>
      <family val="2"/>
      <scheme val="minor"/>
    </font>
    <font>
      <b/>
      <sz val="10"/>
      <name val="Arial"/>
      <family val="2"/>
    </font>
    <font>
      <u/>
      <sz val="12"/>
      <color theme="10"/>
      <name val="Calibri"/>
      <family val="2"/>
      <scheme val="minor"/>
    </font>
    <font>
      <u/>
      <sz val="11"/>
      <color theme="10"/>
      <name val="Arial"/>
      <family val="2"/>
    </font>
    <font>
      <sz val="11"/>
      <color rgb="FFFF0000"/>
      <name val="Arial"/>
      <family val="2"/>
    </font>
    <font>
      <sz val="11"/>
      <color theme="2" tint="-0.749992370372631"/>
      <name val="Arial"/>
      <family val="2"/>
    </font>
  </fonts>
  <fills count="41">
    <fill>
      <patternFill patternType="none"/>
    </fill>
    <fill>
      <patternFill patternType="gray125"/>
    </fill>
    <fill>
      <patternFill patternType="solid">
        <fgColor rgb="FFF2F2F2"/>
        <bgColor indexed="64"/>
      </patternFill>
    </fill>
    <fill>
      <patternFill patternType="solid">
        <fgColor rgb="FFFFFAED"/>
        <bgColor indexed="64"/>
      </patternFill>
    </fill>
    <fill>
      <patternFill patternType="solid">
        <fgColor rgb="FF6E92C6"/>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9999"/>
        <bgColor indexed="64"/>
      </patternFill>
    </fill>
    <fill>
      <patternFill patternType="solid">
        <fgColor rgb="FFD9E1F2"/>
        <bgColor indexed="64"/>
      </patternFill>
    </fill>
    <fill>
      <patternFill patternType="solid">
        <fgColor rgb="FF8497B0"/>
        <bgColor indexed="64"/>
      </patternFill>
    </fill>
    <fill>
      <patternFill patternType="solid">
        <fgColor theme="3" tint="0.39997558519241921"/>
        <bgColor indexed="64"/>
      </patternFill>
    </fill>
    <fill>
      <patternFill patternType="solid">
        <fgColor theme="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style="thin">
        <color theme="0"/>
      </top>
      <bottom style="thin">
        <color theme="0"/>
      </bottom>
      <diagonal/>
    </border>
    <border>
      <left style="thin">
        <color theme="9" tint="0.79998168889431442"/>
      </left>
      <right style="thin">
        <color theme="9" tint="0.79998168889431442"/>
      </right>
      <top style="thin">
        <color theme="9" tint="0.79998168889431442"/>
      </top>
      <bottom style="thin">
        <color theme="9" tint="0.79998168889431442"/>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indexed="64"/>
      </left>
      <right style="thin">
        <color indexed="64"/>
      </right>
      <top/>
      <bottom/>
      <diagonal/>
    </border>
    <border>
      <left style="thin">
        <color theme="0" tint="-0.14999847407452621"/>
      </left>
      <right style="thin">
        <color theme="0" tint="-0.14999847407452621"/>
      </right>
      <top style="thin">
        <color theme="0" tint="-0.1499984740745262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theme="0"/>
      </left>
      <right style="thin">
        <color theme="0"/>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style="thin">
        <color rgb="FFA5A5A5"/>
      </top>
      <bottom style="thin">
        <color indexed="64"/>
      </bottom>
      <diagonal/>
    </border>
    <border>
      <left style="thin">
        <color indexed="64"/>
      </left>
      <right style="thin">
        <color indexed="64"/>
      </right>
      <top style="thin">
        <color rgb="FFA5A5A5"/>
      </top>
      <bottom/>
      <diagonal/>
    </border>
  </borders>
  <cellStyleXfs count="54">
    <xf numFmtId="0" fontId="0" fillId="0" borderId="0"/>
    <xf numFmtId="0" fontId="8" fillId="3" borderId="3">
      <alignment horizontal="center" vertical="center"/>
    </xf>
    <xf numFmtId="0" fontId="9" fillId="0" borderId="0" applyNumberFormat="0" applyFill="0" applyBorder="0" applyAlignment="0" applyProtection="0"/>
    <xf numFmtId="0" fontId="11" fillId="2" borderId="4">
      <alignment horizontal="center" vertical="center" wrapText="1"/>
    </xf>
    <xf numFmtId="0" fontId="12" fillId="0" borderId="4">
      <alignment vertical="center" wrapText="1"/>
    </xf>
    <xf numFmtId="0" fontId="17" fillId="2" borderId="4">
      <alignment horizontal="center" vertical="center"/>
    </xf>
    <xf numFmtId="0" fontId="19" fillId="0" borderId="7" applyNumberFormat="0" applyFill="0" applyAlignment="0" applyProtection="0"/>
    <xf numFmtId="0" fontId="20" fillId="0" borderId="8" applyNumberFormat="0" applyFill="0" applyAlignment="0" applyProtection="0"/>
    <xf numFmtId="0" fontId="21" fillId="0" borderId="9" applyNumberFormat="0" applyFill="0" applyAlignment="0" applyProtection="0"/>
    <xf numFmtId="0" fontId="21" fillId="0" borderId="0" applyNumberFormat="0" applyFill="0" applyBorder="0" applyAlignment="0" applyProtection="0"/>
    <xf numFmtId="0" fontId="22" fillId="5" borderId="0" applyNumberFormat="0" applyBorder="0" applyAlignment="0" applyProtection="0"/>
    <xf numFmtId="0" fontId="23" fillId="6" borderId="0" applyNumberFormat="0" applyBorder="0" applyAlignment="0" applyProtection="0"/>
    <xf numFmtId="0" fontId="24" fillId="7" borderId="0" applyNumberFormat="0" applyBorder="0" applyAlignment="0" applyProtection="0"/>
    <xf numFmtId="0" fontId="25" fillId="8" borderId="10" applyNumberFormat="0" applyAlignment="0" applyProtection="0"/>
    <xf numFmtId="0" fontId="26" fillId="9" borderId="11" applyNumberFormat="0" applyAlignment="0" applyProtection="0"/>
    <xf numFmtId="0" fontId="27" fillId="9" borderId="10" applyNumberFormat="0" applyAlignment="0" applyProtection="0"/>
    <xf numFmtId="0" fontId="28" fillId="0" borderId="12" applyNumberFormat="0" applyFill="0" applyAlignment="0" applyProtection="0"/>
    <xf numFmtId="0" fontId="2" fillId="10" borderId="13" applyNumberFormat="0" applyAlignment="0" applyProtection="0"/>
    <xf numFmtId="0" fontId="3" fillId="0" borderId="0" applyNumberFormat="0" applyFill="0" applyBorder="0" applyAlignment="0" applyProtection="0"/>
    <xf numFmtId="0" fontId="1" fillId="11" borderId="14" applyNumberFormat="0" applyFont="0" applyAlignment="0" applyProtection="0"/>
    <xf numFmtId="0" fontId="29" fillId="0" borderId="0" applyNumberFormat="0" applyFill="0" applyBorder="0" applyAlignment="0" applyProtection="0"/>
    <xf numFmtId="0" fontId="4" fillId="0" borderId="15" applyNumberFormat="0" applyFill="0" applyAlignment="0" applyProtection="0"/>
    <xf numFmtId="0" fontId="30"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0" fillId="35" borderId="0" applyNumberFormat="0" applyBorder="0" applyAlignment="0" applyProtection="0"/>
    <xf numFmtId="0" fontId="31" fillId="0" borderId="0"/>
    <xf numFmtId="43" fontId="1" fillId="0" borderId="0" applyFont="0" applyFill="0" applyBorder="0" applyAlignment="0" applyProtection="0"/>
    <xf numFmtId="0" fontId="31" fillId="0" borderId="0"/>
    <xf numFmtId="0" fontId="32" fillId="0" borderId="0" applyNumberFormat="0" applyFill="0" applyBorder="0" applyAlignment="0" applyProtection="0">
      <alignment vertical="top"/>
      <protection locked="0"/>
    </xf>
    <xf numFmtId="0" fontId="18" fillId="0" borderId="0" applyNumberFormat="0" applyFill="0" applyBorder="0" applyAlignment="0" applyProtection="0"/>
    <xf numFmtId="43" fontId="31" fillId="0" borderId="0" applyFont="0" applyFill="0" applyBorder="0" applyAlignment="0" applyProtection="0"/>
    <xf numFmtId="0" fontId="31" fillId="0" borderId="0"/>
    <xf numFmtId="0" fontId="55" fillId="0" borderId="0" applyNumberFormat="0" applyFill="0" applyBorder="0" applyAlignment="0" applyProtection="0"/>
  </cellStyleXfs>
  <cellXfs count="294">
    <xf numFmtId="0" fontId="0" fillId="0" borderId="0" xfId="0"/>
    <xf numFmtId="0" fontId="0" fillId="0" borderId="0" xfId="0" applyAlignment="1">
      <alignment horizontal="center"/>
    </xf>
    <xf numFmtId="49" fontId="0" fillId="0" borderId="0" xfId="0" applyNumberFormat="1"/>
    <xf numFmtId="0" fontId="1" fillId="0" borderId="0" xfId="0" applyFont="1"/>
    <xf numFmtId="0" fontId="3" fillId="0" borderId="0" xfId="0" applyFont="1"/>
    <xf numFmtId="0" fontId="5" fillId="0" borderId="6" xfId="0" applyFont="1" applyBorder="1" applyAlignment="1">
      <alignment vertical="center" wrapText="1"/>
    </xf>
    <xf numFmtId="0" fontId="5" fillId="0" borderId="4" xfId="4" applyFont="1">
      <alignment vertical="center" wrapText="1"/>
    </xf>
    <xf numFmtId="0" fontId="0" fillId="0" borderId="0" xfId="0" applyAlignment="1">
      <alignment horizontal="justify" vertical="center"/>
    </xf>
    <xf numFmtId="0" fontId="0" fillId="0" borderId="0" xfId="0" applyAlignment="1">
      <alignment horizontal="justify" vertical="center" wrapText="1"/>
    </xf>
    <xf numFmtId="0" fontId="7" fillId="2" borderId="2" xfId="0" applyFont="1" applyFill="1" applyBorder="1" applyAlignment="1">
      <alignment horizontal="justify" vertical="center"/>
    </xf>
    <xf numFmtId="49" fontId="0" fillId="0" borderId="0" xfId="0" applyNumberFormat="1" applyAlignment="1">
      <alignment horizontal="center" vertical="center"/>
    </xf>
    <xf numFmtId="0" fontId="13" fillId="0" borderId="0" xfId="0" applyFont="1"/>
    <xf numFmtId="0" fontId="7" fillId="2" borderId="2" xfId="0" applyFont="1" applyFill="1" applyBorder="1" applyAlignment="1">
      <alignment horizontal="center" vertical="center"/>
    </xf>
    <xf numFmtId="0" fontId="16" fillId="0" borderId="0" xfId="0" applyFont="1"/>
    <xf numFmtId="0" fontId="14" fillId="4" borderId="4" xfId="0" applyFont="1" applyFill="1" applyBorder="1" applyAlignment="1">
      <alignment horizontal="center" vertical="center" wrapText="1"/>
    </xf>
    <xf numFmtId="0" fontId="15" fillId="0" borderId="0" xfId="0" applyFont="1" applyAlignment="1">
      <alignment horizontal="center" vertical="center"/>
    </xf>
    <xf numFmtId="0" fontId="14" fillId="4" borderId="4" xfId="3" applyFont="1" applyFill="1">
      <alignment horizontal="center" vertical="center" wrapText="1"/>
    </xf>
    <xf numFmtId="0" fontId="7" fillId="2" borderId="0" xfId="0" applyFont="1" applyFill="1" applyAlignment="1">
      <alignment horizontal="justify" vertical="center"/>
    </xf>
    <xf numFmtId="0" fontId="9" fillId="0" borderId="0" xfId="2" applyAlignment="1" applyProtection="1">
      <alignment horizontal="center" vertical="center" wrapText="1"/>
      <protection locked="0"/>
    </xf>
    <xf numFmtId="0" fontId="1" fillId="0" borderId="0" xfId="0" applyFont="1" applyAlignment="1" applyProtection="1">
      <alignment wrapText="1"/>
      <protection locked="0"/>
    </xf>
    <xf numFmtId="0" fontId="1" fillId="0" borderId="0" xfId="0" applyFont="1" applyProtection="1">
      <protection locked="0"/>
    </xf>
    <xf numFmtId="0" fontId="6" fillId="0" borderId="0" xfId="0" applyFont="1" applyAlignment="1">
      <alignment vertical="center" wrapText="1"/>
    </xf>
    <xf numFmtId="0" fontId="33" fillId="36" borderId="16" xfId="0" applyFont="1" applyFill="1" applyBorder="1"/>
    <xf numFmtId="0" fontId="41" fillId="38" borderId="1" xfId="0" applyFont="1" applyFill="1" applyBorder="1" applyAlignment="1">
      <alignment horizontal="center" vertical="center"/>
    </xf>
    <xf numFmtId="0" fontId="10" fillId="0" borderId="0" xfId="2" applyFont="1" applyBorder="1" applyAlignment="1">
      <alignment horizontal="center" vertical="center" wrapText="1"/>
    </xf>
    <xf numFmtId="0" fontId="42" fillId="0" borderId="0" xfId="0" applyFont="1"/>
    <xf numFmtId="0" fontId="42" fillId="0" borderId="0" xfId="0" applyFont="1" applyAlignment="1">
      <alignment horizontal="center"/>
    </xf>
    <xf numFmtId="0" fontId="40" fillId="38" borderId="1" xfId="0" applyFont="1" applyFill="1" applyBorder="1" applyAlignment="1">
      <alignment horizontal="justify" vertical="center"/>
    </xf>
    <xf numFmtId="0" fontId="43" fillId="0" borderId="1" xfId="0" applyFont="1" applyBorder="1" applyAlignment="1">
      <alignment horizontal="center"/>
    </xf>
    <xf numFmtId="0" fontId="33" fillId="36" borderId="18" xfId="0" applyFont="1" applyFill="1" applyBorder="1"/>
    <xf numFmtId="0" fontId="33" fillId="36" borderId="17" xfId="0" applyFont="1" applyFill="1" applyBorder="1"/>
    <xf numFmtId="0" fontId="42" fillId="0" borderId="0" xfId="0" applyFont="1" applyProtection="1">
      <protection locked="0"/>
    </xf>
    <xf numFmtId="0" fontId="40" fillId="38" borderId="16" xfId="0" applyFont="1" applyFill="1" applyBorder="1" applyAlignment="1">
      <alignment horizontal="justify" vertical="center"/>
    </xf>
    <xf numFmtId="0" fontId="37" fillId="0" borderId="1" xfId="0" applyFont="1" applyBorder="1" applyAlignment="1">
      <alignment horizontal="center" vertical="center" wrapText="1"/>
    </xf>
    <xf numFmtId="0" fontId="42" fillId="0" borderId="0" xfId="0" applyFont="1" applyAlignment="1" applyProtection="1">
      <alignment horizontal="justify" vertical="center"/>
      <protection locked="0"/>
    </xf>
    <xf numFmtId="0" fontId="42" fillId="0" borderId="0" xfId="0" applyFont="1" applyAlignment="1" applyProtection="1">
      <alignment horizontal="center" vertical="center"/>
      <protection hidden="1"/>
    </xf>
    <xf numFmtId="0" fontId="42" fillId="0" borderId="0" xfId="0" applyFont="1" applyAlignment="1">
      <alignment horizontal="justify" vertical="center"/>
    </xf>
    <xf numFmtId="0" fontId="36" fillId="0" borderId="0" xfId="0" applyFont="1" applyAlignment="1" applyProtection="1">
      <alignment horizontal="justify" vertical="center"/>
      <protection locked="0"/>
    </xf>
    <xf numFmtId="49" fontId="42" fillId="0" borderId="0" xfId="0" applyNumberFormat="1" applyFont="1" applyAlignment="1" applyProtection="1">
      <alignment horizontal="center" vertical="center"/>
      <protection locked="0"/>
    </xf>
    <xf numFmtId="0" fontId="42" fillId="36" borderId="0" xfId="0" applyFont="1" applyFill="1" applyAlignment="1" applyProtection="1">
      <alignment horizontal="justify" vertical="center"/>
      <protection locked="0"/>
    </xf>
    <xf numFmtId="0" fontId="42" fillId="0" borderId="0" xfId="0" applyFont="1" applyAlignment="1">
      <alignment horizontal="center" vertical="center" wrapText="1"/>
    </xf>
    <xf numFmtId="0" fontId="42" fillId="0" borderId="1" xfId="0" applyFont="1" applyBorder="1" applyAlignment="1">
      <alignment horizontal="center" vertical="center" wrapText="1"/>
    </xf>
    <xf numFmtId="0" fontId="44" fillId="0" borderId="0" xfId="0" applyFont="1" applyAlignment="1">
      <alignment horizontal="justify" vertical="center"/>
    </xf>
    <xf numFmtId="0" fontId="42" fillId="0" borderId="0" xfId="0" applyFont="1" applyAlignment="1" applyProtection="1">
      <alignment horizontal="justify" vertical="center"/>
      <protection locked="0" hidden="1"/>
    </xf>
    <xf numFmtId="0" fontId="42" fillId="0" borderId="0" xfId="0" applyFont="1" applyAlignment="1" applyProtection="1">
      <alignment horizontal="center" vertical="center"/>
      <protection locked="0"/>
    </xf>
    <xf numFmtId="0" fontId="42" fillId="0" borderId="23" xfId="0" applyFont="1" applyBorder="1" applyAlignment="1" applyProtection="1">
      <alignment horizontal="justify" vertical="center"/>
      <protection locked="0"/>
    </xf>
    <xf numFmtId="0" fontId="42" fillId="0" borderId="19" xfId="0" applyFont="1" applyBorder="1" applyAlignment="1" applyProtection="1">
      <alignment horizontal="justify" vertical="center"/>
      <protection locked="0"/>
    </xf>
    <xf numFmtId="0" fontId="40" fillId="38" borderId="1" xfId="0" applyFont="1" applyFill="1" applyBorder="1" applyAlignment="1" applyProtection="1">
      <alignment horizontal="center" vertical="center" wrapText="1"/>
      <protection locked="0"/>
    </xf>
    <xf numFmtId="0" fontId="42" fillId="0" borderId="0" xfId="0" applyFont="1" applyAlignment="1" applyProtection="1">
      <alignment horizontal="left" vertical="center" wrapText="1"/>
      <protection locked="0"/>
    </xf>
    <xf numFmtId="0" fontId="42" fillId="0" borderId="0" xfId="0" applyFont="1" applyAlignment="1" applyProtection="1">
      <alignment horizontal="center" vertical="center"/>
      <protection locked="0" hidden="1"/>
    </xf>
    <xf numFmtId="49" fontId="40" fillId="38" borderId="1" xfId="0" applyNumberFormat="1" applyFont="1" applyFill="1" applyBorder="1" applyAlignment="1">
      <alignment horizontal="center" vertical="center" wrapText="1"/>
    </xf>
    <xf numFmtId="49" fontId="40" fillId="38" borderId="1" xfId="0" applyNumberFormat="1" applyFont="1" applyFill="1" applyBorder="1" applyAlignment="1" applyProtection="1">
      <alignment horizontal="center" vertical="center" wrapText="1"/>
      <protection locked="0" hidden="1"/>
    </xf>
    <xf numFmtId="0" fontId="38" fillId="37" borderId="1" xfId="0" applyFont="1" applyFill="1" applyBorder="1" applyAlignment="1" applyProtection="1">
      <alignment horizontal="justify" vertical="center"/>
      <protection locked="0"/>
    </xf>
    <xf numFmtId="0" fontId="38" fillId="37" borderId="1" xfId="0" applyFont="1" applyFill="1" applyBorder="1" applyAlignment="1" applyProtection="1">
      <alignment horizontal="center" vertical="center"/>
      <protection locked="0" hidden="1"/>
    </xf>
    <xf numFmtId="0" fontId="38" fillId="37" borderId="1" xfId="0" applyFont="1" applyFill="1" applyBorder="1" applyAlignment="1" applyProtection="1">
      <alignment horizontal="center" vertical="center"/>
      <protection locked="0"/>
    </xf>
    <xf numFmtId="0" fontId="47" fillId="38" borderId="1" xfId="0" applyFont="1" applyFill="1" applyBorder="1" applyAlignment="1">
      <alignment horizontal="center" vertical="center" wrapText="1"/>
    </xf>
    <xf numFmtId="0" fontId="0" fillId="36" borderId="0" xfId="0" applyFill="1" applyAlignment="1">
      <alignment horizontal="center"/>
    </xf>
    <xf numFmtId="0" fontId="2" fillId="36" borderId="0" xfId="0" applyFont="1" applyFill="1" applyAlignment="1">
      <alignment horizontal="center" vertical="center" wrapText="1"/>
    </xf>
    <xf numFmtId="49" fontId="2" fillId="36" borderId="0" xfId="0" applyNumberFormat="1" applyFont="1" applyFill="1" applyAlignment="1">
      <alignment horizontal="center" vertical="center"/>
    </xf>
    <xf numFmtId="0" fontId="2" fillId="36" borderId="0" xfId="0" applyFont="1" applyFill="1" applyAlignment="1">
      <alignment horizontal="center" vertical="center"/>
    </xf>
    <xf numFmtId="0" fontId="31" fillId="37" borderId="1" xfId="0" applyFont="1" applyFill="1" applyBorder="1" applyAlignment="1">
      <alignment horizontal="justify" vertical="center"/>
    </xf>
    <xf numFmtId="0" fontId="31" fillId="37" borderId="1" xfId="0" applyFont="1" applyFill="1" applyBorder="1" applyAlignment="1">
      <alignment horizontal="justify" vertical="center" wrapText="1"/>
    </xf>
    <xf numFmtId="0" fontId="38" fillId="37" borderId="1" xfId="0" applyFont="1" applyFill="1" applyBorder="1" applyAlignment="1">
      <alignment vertical="top"/>
    </xf>
    <xf numFmtId="0" fontId="38" fillId="37" borderId="1" xfId="0" applyFont="1" applyFill="1" applyBorder="1" applyAlignment="1">
      <alignment horizontal="center" vertical="top"/>
    </xf>
    <xf numFmtId="0" fontId="38" fillId="37" borderId="1" xfId="0" applyFont="1" applyFill="1" applyBorder="1" applyAlignment="1">
      <alignment vertical="top" wrapText="1"/>
    </xf>
    <xf numFmtId="49" fontId="31" fillId="37" borderId="1" xfId="0" applyNumberFormat="1" applyFont="1" applyFill="1" applyBorder="1" applyAlignment="1">
      <alignment horizontal="left" vertical="center"/>
    </xf>
    <xf numFmtId="49" fontId="31" fillId="37" borderId="1" xfId="0" applyNumberFormat="1" applyFont="1" applyFill="1" applyBorder="1" applyAlignment="1">
      <alignment horizontal="center" vertical="center"/>
    </xf>
    <xf numFmtId="0" fontId="31" fillId="37" borderId="1" xfId="0" applyFont="1" applyFill="1" applyBorder="1" applyAlignment="1">
      <alignment horizontal="left"/>
    </xf>
    <xf numFmtId="49" fontId="31" fillId="37" borderId="1" xfId="0" applyNumberFormat="1" applyFont="1" applyFill="1" applyBorder="1" applyAlignment="1">
      <alignment horizontal="center"/>
    </xf>
    <xf numFmtId="0" fontId="49" fillId="40" borderId="0" xfId="0" applyFont="1" applyFill="1"/>
    <xf numFmtId="0" fontId="0" fillId="40" borderId="0" xfId="0" applyFill="1"/>
    <xf numFmtId="0" fontId="0" fillId="40" borderId="0" xfId="0" applyFill="1" applyAlignment="1">
      <alignment horizontal="center"/>
    </xf>
    <xf numFmtId="0" fontId="50" fillId="0" borderId="1" xfId="0" applyFont="1" applyBorder="1" applyAlignment="1">
      <alignment horizontal="justify" vertical="center"/>
    </xf>
    <xf numFmtId="0" fontId="50" fillId="0" borderId="1" xfId="0" applyFont="1" applyBorder="1"/>
    <xf numFmtId="0" fontId="39" fillId="0" borderId="1" xfId="0" applyFont="1" applyBorder="1" applyAlignment="1">
      <alignment horizontal="justify" vertical="center"/>
    </xf>
    <xf numFmtId="0" fontId="50" fillId="0" borderId="1" xfId="0" applyFont="1" applyBorder="1" applyAlignment="1">
      <alignment horizontal="justify" vertical="center" wrapText="1"/>
    </xf>
    <xf numFmtId="0" fontId="50" fillId="0" borderId="1" xfId="0" applyFont="1" applyBorder="1" applyAlignment="1">
      <alignment horizontal="justify"/>
    </xf>
    <xf numFmtId="0" fontId="39" fillId="0" borderId="1" xfId="0" applyFont="1" applyBorder="1" applyAlignment="1">
      <alignment horizontal="justify" vertical="center" wrapText="1"/>
    </xf>
    <xf numFmtId="0" fontId="50" fillId="0" borderId="16" xfId="0" applyFont="1" applyBorder="1" applyAlignment="1">
      <alignment horizontal="justify" vertical="center"/>
    </xf>
    <xf numFmtId="0" fontId="39" fillId="0" borderId="16" xfId="0" applyFont="1" applyBorder="1" applyAlignment="1">
      <alignment horizontal="justify" vertical="center"/>
    </xf>
    <xf numFmtId="0" fontId="39" fillId="0" borderId="23" xfId="0" applyFont="1" applyBorder="1" applyAlignment="1">
      <alignment horizontal="justify" vertical="center" wrapText="1"/>
    </xf>
    <xf numFmtId="0" fontId="39" fillId="0" borderId="23" xfId="0" applyFont="1" applyBorder="1" applyAlignment="1">
      <alignment horizontal="justify" vertical="center"/>
    </xf>
    <xf numFmtId="0" fontId="50" fillId="0" borderId="23" xfId="0" applyFont="1" applyBorder="1" applyAlignment="1">
      <alignment horizontal="justify" vertical="center"/>
    </xf>
    <xf numFmtId="0" fontId="39" fillId="0" borderId="29" xfId="0" applyFont="1" applyBorder="1" applyAlignment="1">
      <alignment horizontal="justify" vertical="center"/>
    </xf>
    <xf numFmtId="0" fontId="0" fillId="40" borderId="0" xfId="0" applyFill="1" applyAlignment="1">
      <alignment horizontal="center" vertical="center"/>
    </xf>
    <xf numFmtId="0" fontId="44" fillId="40" borderId="1" xfId="0" applyFont="1" applyFill="1" applyBorder="1" applyAlignment="1">
      <alignment horizontal="center" vertical="center"/>
    </xf>
    <xf numFmtId="0" fontId="51" fillId="36" borderId="17" xfId="0" applyFont="1" applyFill="1" applyBorder="1" applyAlignment="1">
      <alignment horizontal="justify" vertical="center"/>
    </xf>
    <xf numFmtId="0" fontId="51" fillId="36" borderId="28" xfId="0" applyFont="1" applyFill="1" applyBorder="1" applyAlignment="1">
      <alignment horizontal="justify" vertical="center"/>
    </xf>
    <xf numFmtId="0" fontId="40" fillId="36" borderId="25" xfId="0" applyFont="1" applyFill="1" applyBorder="1" applyAlignment="1">
      <alignment horizontal="center" vertical="center" wrapText="1"/>
    </xf>
    <xf numFmtId="49" fontId="40" fillId="36" borderId="25" xfId="0" applyNumberFormat="1" applyFont="1" applyFill="1" applyBorder="1" applyAlignment="1">
      <alignment horizontal="center" vertical="center" wrapText="1"/>
    </xf>
    <xf numFmtId="0" fontId="44" fillId="40" borderId="1" xfId="0" applyFont="1" applyFill="1" applyBorder="1" applyAlignment="1" applyProtection="1">
      <alignment horizontal="left" vertical="center"/>
      <protection hidden="1"/>
    </xf>
    <xf numFmtId="0" fontId="44" fillId="40" borderId="1" xfId="0" applyFont="1" applyFill="1" applyBorder="1" applyAlignment="1" applyProtection="1">
      <alignment horizontal="left" vertical="center" wrapText="1"/>
      <protection hidden="1"/>
    </xf>
    <xf numFmtId="0" fontId="52" fillId="40" borderId="1" xfId="0" applyFont="1" applyFill="1" applyBorder="1" applyAlignment="1">
      <alignment horizontal="center" vertical="center"/>
    </xf>
    <xf numFmtId="0" fontId="39" fillId="39" borderId="22" xfId="0" applyFont="1" applyFill="1" applyBorder="1" applyAlignment="1">
      <alignment horizontal="justify" vertical="center"/>
    </xf>
    <xf numFmtId="0" fontId="50" fillId="39" borderId="19" xfId="0" applyFont="1" applyFill="1" applyBorder="1" applyAlignment="1">
      <alignment horizontal="justify" vertical="center"/>
    </xf>
    <xf numFmtId="0" fontId="50" fillId="39" borderId="19" xfId="0" applyFont="1" applyFill="1" applyBorder="1" applyAlignment="1">
      <alignment horizontal="center" vertical="center"/>
    </xf>
    <xf numFmtId="0" fontId="50" fillId="39" borderId="21" xfId="0" applyFont="1" applyFill="1" applyBorder="1" applyAlignment="1">
      <alignment horizontal="center" vertical="center"/>
    </xf>
    <xf numFmtId="0" fontId="51" fillId="0" borderId="1" xfId="0" applyFont="1" applyBorder="1" applyAlignment="1">
      <alignment horizontal="center" vertical="center"/>
    </xf>
    <xf numFmtId="0" fontId="43" fillId="0" borderId="1" xfId="0" applyFont="1" applyBorder="1" applyAlignment="1">
      <alignment horizontal="center" vertical="center" wrapText="1"/>
    </xf>
    <xf numFmtId="0" fontId="43" fillId="0" borderId="19" xfId="0" applyFont="1" applyBorder="1" applyAlignment="1">
      <alignment horizontal="center" vertical="center" wrapText="1"/>
    </xf>
    <xf numFmtId="0" fontId="42" fillId="0" borderId="19" xfId="0" applyFont="1" applyBorder="1" applyAlignment="1">
      <alignment horizontal="center" vertical="center" wrapText="1"/>
    </xf>
    <xf numFmtId="0" fontId="43" fillId="0" borderId="23" xfId="0" applyFont="1" applyBorder="1" applyAlignment="1">
      <alignment horizontal="center" vertical="center" wrapText="1"/>
    </xf>
    <xf numFmtId="0" fontId="42" fillId="0" borderId="23" xfId="0" applyFont="1" applyBorder="1" applyAlignment="1">
      <alignment horizontal="center" vertical="center" wrapText="1"/>
    </xf>
    <xf numFmtId="0" fontId="43" fillId="0" borderId="1" xfId="0" applyFont="1" applyBorder="1" applyAlignment="1">
      <alignment horizontal="center" vertical="center"/>
    </xf>
    <xf numFmtId="0" fontId="51" fillId="0" borderId="19" xfId="0" applyFont="1" applyBorder="1" applyAlignment="1">
      <alignment horizontal="center" vertical="center"/>
    </xf>
    <xf numFmtId="0" fontId="54" fillId="0" borderId="19" xfId="0" applyFont="1" applyBorder="1" applyAlignment="1" applyProtection="1">
      <alignment horizontal="center" vertical="center"/>
      <protection locked="0"/>
    </xf>
    <xf numFmtId="0" fontId="42" fillId="0" borderId="1" xfId="0" applyFont="1" applyBorder="1" applyAlignment="1" applyProtection="1">
      <alignment horizontal="center" vertical="center"/>
      <protection locked="0"/>
    </xf>
    <xf numFmtId="0" fontId="43" fillId="0" borderId="1" xfId="0" applyFont="1" applyBorder="1" applyAlignment="1" applyProtection="1">
      <alignment horizontal="center" vertical="center" wrapText="1"/>
      <protection locked="0"/>
    </xf>
    <xf numFmtId="0" fontId="42" fillId="0" borderId="0" xfId="0" applyFont="1" applyAlignment="1" applyProtection="1">
      <alignment horizontal="center"/>
      <protection locked="0"/>
    </xf>
    <xf numFmtId="0" fontId="40" fillId="38" borderId="19" xfId="0" applyFont="1" applyFill="1" applyBorder="1" applyAlignment="1" applyProtection="1">
      <alignment horizontal="justify" vertical="center"/>
      <protection locked="0"/>
    </xf>
    <xf numFmtId="0" fontId="40" fillId="38" borderId="1" xfId="0" applyFont="1" applyFill="1" applyBorder="1" applyAlignment="1" applyProtection="1">
      <alignment horizontal="justify" vertical="center"/>
      <protection locked="0"/>
    </xf>
    <xf numFmtId="0" fontId="43" fillId="36" borderId="1" xfId="0" applyFont="1" applyFill="1" applyBorder="1" applyAlignment="1">
      <alignment horizontal="center" vertical="center" wrapText="1"/>
    </xf>
    <xf numFmtId="0" fontId="38" fillId="37" borderId="1" xfId="0" applyFont="1" applyFill="1" applyBorder="1" applyAlignment="1" applyProtection="1">
      <alignment horizontal="justify" vertical="center" wrapText="1"/>
      <protection locked="0"/>
    </xf>
    <xf numFmtId="0" fontId="40" fillId="38" borderId="22" xfId="0" applyFont="1" applyFill="1" applyBorder="1" applyAlignment="1" applyProtection="1">
      <alignment horizontal="center" vertical="center"/>
      <protection locked="0" hidden="1"/>
    </xf>
    <xf numFmtId="0" fontId="40" fillId="38" borderId="19" xfId="0" applyFont="1" applyFill="1" applyBorder="1" applyAlignment="1" applyProtection="1">
      <alignment horizontal="center" vertical="center" wrapText="1"/>
      <protection hidden="1"/>
    </xf>
    <xf numFmtId="0" fontId="40" fillId="38" borderId="19" xfId="0" applyFont="1" applyFill="1" applyBorder="1" applyAlignment="1" applyProtection="1">
      <alignment horizontal="center" vertical="center"/>
      <protection locked="0"/>
    </xf>
    <xf numFmtId="0" fontId="40" fillId="38" borderId="19" xfId="0" applyFont="1" applyFill="1" applyBorder="1" applyAlignment="1">
      <alignment horizontal="center" vertical="center" wrapText="1"/>
    </xf>
    <xf numFmtId="0" fontId="40" fillId="38" borderId="19" xfId="0" applyFont="1" applyFill="1" applyBorder="1" applyAlignment="1" applyProtection="1">
      <alignment horizontal="center" vertical="center" wrapText="1"/>
      <protection locked="0"/>
    </xf>
    <xf numFmtId="0" fontId="40" fillId="38" borderId="21" xfId="0" applyFont="1" applyFill="1" applyBorder="1" applyAlignment="1" applyProtection="1">
      <alignment horizontal="center" vertical="center" wrapText="1"/>
      <protection locked="0"/>
    </xf>
    <xf numFmtId="1" fontId="42" fillId="0" borderId="0" xfId="0" applyNumberFormat="1" applyFont="1" applyAlignment="1" applyProtection="1">
      <alignment horizontal="center" vertical="center"/>
      <protection locked="0"/>
    </xf>
    <xf numFmtId="1" fontId="40" fillId="38" borderId="19" xfId="0" applyNumberFormat="1" applyFont="1" applyFill="1" applyBorder="1" applyAlignment="1" applyProtection="1">
      <alignment horizontal="center" vertical="center" wrapText="1"/>
      <protection locked="0"/>
    </xf>
    <xf numFmtId="0" fontId="38" fillId="40" borderId="1" xfId="0" applyFont="1" applyFill="1" applyBorder="1" applyAlignment="1">
      <alignment horizontal="center" vertical="center"/>
    </xf>
    <xf numFmtId="0" fontId="42" fillId="37" borderId="1" xfId="0" applyFont="1" applyFill="1" applyBorder="1" applyAlignment="1">
      <alignment horizontal="left" vertical="center"/>
    </xf>
    <xf numFmtId="0" fontId="42" fillId="40" borderId="1" xfId="0" applyFont="1" applyFill="1" applyBorder="1" applyAlignment="1">
      <alignment horizontal="left" vertical="center"/>
    </xf>
    <xf numFmtId="0" fontId="42" fillId="40" borderId="1" xfId="0" applyFont="1" applyFill="1" applyBorder="1" applyAlignment="1">
      <alignment horizontal="center" vertical="center"/>
    </xf>
    <xf numFmtId="0" fontId="35" fillId="37" borderId="1" xfId="0" applyFont="1" applyFill="1" applyBorder="1" applyAlignment="1">
      <alignment horizontal="left" vertical="center"/>
    </xf>
    <xf numFmtId="0" fontId="35" fillId="40" borderId="1" xfId="0" applyFont="1" applyFill="1" applyBorder="1" applyAlignment="1">
      <alignment horizontal="left" vertical="center"/>
    </xf>
    <xf numFmtId="0" fontId="35" fillId="40" borderId="31" xfId="0" applyFont="1" applyFill="1" applyBorder="1" applyAlignment="1">
      <alignment horizontal="left" vertical="center"/>
    </xf>
    <xf numFmtId="0" fontId="35" fillId="37" borderId="31" xfId="0" applyFont="1" applyFill="1" applyBorder="1" applyAlignment="1">
      <alignment horizontal="left" vertical="center"/>
    </xf>
    <xf numFmtId="0" fontId="42" fillId="40" borderId="1" xfId="0" applyFont="1" applyFill="1" applyBorder="1" applyAlignment="1">
      <alignment horizontal="left" vertical="center" wrapText="1"/>
    </xf>
    <xf numFmtId="0" fontId="38" fillId="40" borderId="1" xfId="0" applyFont="1" applyFill="1" applyBorder="1" applyAlignment="1">
      <alignment horizontal="justify" vertical="center" wrapText="1"/>
    </xf>
    <xf numFmtId="0" fontId="42" fillId="37" borderId="1" xfId="0" applyFont="1" applyFill="1" applyBorder="1" applyAlignment="1">
      <alignment horizontal="left" vertical="center" wrapText="1"/>
    </xf>
    <xf numFmtId="0" fontId="38" fillId="40" borderId="1" xfId="0" applyFont="1" applyFill="1" applyBorder="1" applyAlignment="1">
      <alignment horizontal="center" vertical="center" wrapText="1"/>
    </xf>
    <xf numFmtId="0" fontId="38" fillId="37" borderId="1" xfId="0" applyFont="1" applyFill="1" applyBorder="1" applyAlignment="1">
      <alignment horizontal="center" vertical="center" wrapText="1"/>
    </xf>
    <xf numFmtId="0" fontId="38" fillId="40" borderId="1" xfId="0" applyFont="1" applyFill="1" applyBorder="1" applyAlignment="1" applyProtection="1">
      <alignment horizontal="center" vertical="center"/>
      <protection locked="0"/>
    </xf>
    <xf numFmtId="0" fontId="31" fillId="40" borderId="1" xfId="0" applyFont="1" applyFill="1" applyBorder="1" applyAlignment="1">
      <alignment horizontal="justify" vertical="center"/>
    </xf>
    <xf numFmtId="0" fontId="31" fillId="40" borderId="1" xfId="0" applyFont="1" applyFill="1" applyBorder="1" applyAlignment="1">
      <alignment horizontal="center" vertical="center"/>
    </xf>
    <xf numFmtId="0" fontId="31" fillId="40" borderId="1" xfId="0" applyFont="1" applyFill="1" applyBorder="1" applyAlignment="1">
      <alignment horizontal="left" vertical="center"/>
    </xf>
    <xf numFmtId="0" fontId="31" fillId="40" borderId="1" xfId="0" applyFont="1" applyFill="1" applyBorder="1" applyAlignment="1">
      <alignment horizontal="justify" vertical="center" wrapText="1"/>
    </xf>
    <xf numFmtId="0" fontId="44" fillId="0" borderId="1" xfId="0" applyFont="1" applyBorder="1" applyAlignment="1">
      <alignment horizontal="left" vertical="center" wrapText="1"/>
    </xf>
    <xf numFmtId="0" fontId="44" fillId="0" borderId="1" xfId="0" applyFont="1" applyBorder="1" applyAlignment="1">
      <alignment horizontal="center" vertical="center" wrapText="1"/>
    </xf>
    <xf numFmtId="0" fontId="42" fillId="40" borderId="1" xfId="0" applyFont="1" applyFill="1" applyBorder="1" applyAlignment="1">
      <alignment horizontal="justify" vertical="center" wrapText="1"/>
    </xf>
    <xf numFmtId="0" fontId="42" fillId="37" borderId="1" xfId="0" applyFont="1" applyFill="1" applyBorder="1" applyAlignment="1">
      <alignment horizontal="justify" vertical="center" wrapText="1"/>
    </xf>
    <xf numFmtId="0" fontId="38" fillId="40" borderId="1" xfId="0" applyFont="1" applyFill="1" applyBorder="1" applyAlignment="1" applyProtection="1">
      <alignment horizontal="justify" vertical="center"/>
      <protection locked="0"/>
    </xf>
    <xf numFmtId="0" fontId="42" fillId="37" borderId="1" xfId="0" applyFont="1" applyFill="1" applyBorder="1" applyAlignment="1">
      <alignment horizontal="center" vertical="center"/>
    </xf>
    <xf numFmtId="0" fontId="42" fillId="40" borderId="16" xfId="0" applyFont="1" applyFill="1" applyBorder="1" applyAlignment="1">
      <alignment horizontal="left" vertical="center" wrapText="1"/>
    </xf>
    <xf numFmtId="0" fontId="35" fillId="40" borderId="23" xfId="0" applyFont="1" applyFill="1" applyBorder="1" applyAlignment="1">
      <alignment horizontal="left" vertical="center"/>
    </xf>
    <xf numFmtId="0" fontId="42" fillId="40" borderId="23" xfId="0" applyFont="1" applyFill="1" applyBorder="1" applyAlignment="1">
      <alignment horizontal="justify" vertical="center" wrapText="1"/>
    </xf>
    <xf numFmtId="0" fontId="35" fillId="40" borderId="32" xfId="0" applyFont="1" applyFill="1" applyBorder="1" applyAlignment="1">
      <alignment horizontal="left" vertical="center"/>
    </xf>
    <xf numFmtId="0" fontId="31" fillId="40" borderId="1" xfId="0" applyFont="1" applyFill="1" applyBorder="1" applyAlignment="1">
      <alignment horizontal="center" vertical="center" wrapText="1"/>
    </xf>
    <xf numFmtId="0" fontId="31" fillId="0" borderId="1" xfId="0" applyFont="1" applyBorder="1" applyAlignment="1">
      <alignment horizontal="left" vertical="center"/>
    </xf>
    <xf numFmtId="0" fontId="31" fillId="0" borderId="1" xfId="0" applyFont="1" applyBorder="1" applyAlignment="1">
      <alignment horizontal="center" vertical="center"/>
    </xf>
    <xf numFmtId="0" fontId="31" fillId="40" borderId="1" xfId="0" applyFont="1" applyFill="1" applyBorder="1" applyAlignment="1">
      <alignment horizontal="left" vertical="center" wrapText="1"/>
    </xf>
    <xf numFmtId="0" fontId="44" fillId="0" borderId="23" xfId="0" applyFont="1" applyBorder="1" applyAlignment="1">
      <alignment horizontal="left" vertical="center" wrapText="1"/>
    </xf>
    <xf numFmtId="0" fontId="44" fillId="0" borderId="23" xfId="0" applyFont="1" applyBorder="1" applyAlignment="1">
      <alignment horizontal="center" vertical="center" wrapText="1"/>
    </xf>
    <xf numFmtId="0" fontId="0" fillId="0" borderId="0" xfId="0" applyAlignment="1">
      <alignment horizontal="justify"/>
    </xf>
    <xf numFmtId="0" fontId="57" fillId="0" borderId="0" xfId="0" applyFont="1" applyProtection="1">
      <protection locked="0"/>
    </xf>
    <xf numFmtId="0" fontId="57" fillId="0" borderId="0" xfId="0" applyFont="1" applyAlignment="1">
      <alignment horizontal="justify" vertical="center"/>
    </xf>
    <xf numFmtId="0" fontId="38" fillId="40" borderId="1" xfId="0" applyFont="1" applyFill="1" applyBorder="1" applyAlignment="1" applyProtection="1">
      <alignment horizontal="left" vertical="center" wrapText="1"/>
      <protection locked="0"/>
    </xf>
    <xf numFmtId="0" fontId="38" fillId="40" borderId="17" xfId="0" applyFont="1" applyFill="1" applyBorder="1" applyAlignment="1" applyProtection="1">
      <alignment horizontal="justify" vertical="center"/>
      <protection locked="0" hidden="1"/>
    </xf>
    <xf numFmtId="0" fontId="38" fillId="40" borderId="1" xfId="0" applyFont="1" applyFill="1" applyBorder="1" applyAlignment="1" applyProtection="1">
      <alignment horizontal="center" vertical="center"/>
      <protection hidden="1"/>
    </xf>
    <xf numFmtId="0" fontId="38" fillId="40" borderId="1" xfId="0" applyFont="1" applyFill="1" applyBorder="1" applyAlignment="1" applyProtection="1">
      <alignment horizontal="justify" vertical="center"/>
      <protection locked="0" hidden="1"/>
    </xf>
    <xf numFmtId="0" fontId="56" fillId="40" borderId="1" xfId="2" applyFont="1" applyFill="1" applyBorder="1" applyAlignment="1" applyProtection="1">
      <alignment horizontal="justify" vertical="center"/>
      <protection locked="0"/>
    </xf>
    <xf numFmtId="1" fontId="38" fillId="40" borderId="1" xfId="0" applyNumberFormat="1" applyFont="1" applyFill="1" applyBorder="1" applyAlignment="1" applyProtection="1">
      <alignment horizontal="center" vertical="center"/>
      <protection locked="0"/>
    </xf>
    <xf numFmtId="0" fontId="38" fillId="40" borderId="1" xfId="0" applyFont="1" applyFill="1" applyBorder="1" applyAlignment="1" applyProtection="1">
      <alignment horizontal="justify" vertical="center" wrapText="1"/>
      <protection locked="0"/>
    </xf>
    <xf numFmtId="0" fontId="38" fillId="40" borderId="16" xfId="0" applyFont="1" applyFill="1" applyBorder="1" applyAlignment="1" applyProtection="1">
      <alignment horizontal="center" vertical="center"/>
      <protection locked="0"/>
    </xf>
    <xf numFmtId="0" fontId="9" fillId="40" borderId="1" xfId="2" applyFill="1" applyBorder="1" applyAlignment="1" applyProtection="1">
      <alignment horizontal="justify" vertical="center"/>
      <protection locked="0"/>
    </xf>
    <xf numFmtId="0" fontId="38" fillId="40" borderId="16" xfId="0" applyFont="1" applyFill="1" applyBorder="1" applyAlignment="1" applyProtection="1">
      <alignment horizontal="center" vertical="center" wrapText="1"/>
      <protection locked="0"/>
    </xf>
    <xf numFmtId="49" fontId="38" fillId="40" borderId="1" xfId="0" applyNumberFormat="1" applyFont="1" applyFill="1" applyBorder="1" applyAlignment="1" applyProtection="1">
      <alignment horizontal="center" vertical="center"/>
      <protection hidden="1"/>
    </xf>
    <xf numFmtId="0" fontId="1" fillId="40" borderId="16" xfId="0" applyFont="1" applyFill="1" applyBorder="1" applyAlignment="1">
      <alignment horizontal="left" vertical="center"/>
    </xf>
    <xf numFmtId="0" fontId="1" fillId="40" borderId="18" xfId="0" applyFont="1" applyFill="1" applyBorder="1"/>
    <xf numFmtId="0" fontId="1" fillId="40" borderId="17" xfId="0" applyFont="1" applyFill="1" applyBorder="1"/>
    <xf numFmtId="164" fontId="38" fillId="40" borderId="16" xfId="0" applyNumberFormat="1" applyFont="1" applyFill="1" applyBorder="1" applyAlignment="1" applyProtection="1">
      <alignment horizontal="justify" vertical="center" wrapText="1"/>
      <protection locked="0"/>
    </xf>
    <xf numFmtId="164" fontId="38" fillId="40" borderId="18" xfId="0" applyNumberFormat="1" applyFont="1" applyFill="1" applyBorder="1" applyAlignment="1" applyProtection="1">
      <alignment horizontal="justify" vertical="center" wrapText="1"/>
      <protection locked="0"/>
    </xf>
    <xf numFmtId="164" fontId="38" fillId="40" borderId="17" xfId="0" applyNumberFormat="1" applyFont="1" applyFill="1" applyBorder="1" applyAlignment="1" applyProtection="1">
      <alignment horizontal="justify" vertical="center" wrapText="1"/>
      <protection locked="0"/>
    </xf>
    <xf numFmtId="164" fontId="38" fillId="40" borderId="1" xfId="0" applyNumberFormat="1" applyFont="1" applyFill="1" applyBorder="1" applyAlignment="1" applyProtection="1">
      <alignment horizontal="center" vertical="center" wrapText="1"/>
      <protection locked="0"/>
    </xf>
    <xf numFmtId="49" fontId="38" fillId="40" borderId="1" xfId="0" applyNumberFormat="1" applyFont="1" applyFill="1" applyBorder="1" applyAlignment="1" applyProtection="1">
      <alignment horizontal="center" vertical="center" wrapText="1"/>
      <protection locked="0"/>
    </xf>
    <xf numFmtId="164" fontId="35" fillId="40" borderId="1" xfId="0" applyNumberFormat="1" applyFont="1" applyFill="1" applyBorder="1" applyAlignment="1" applyProtection="1">
      <alignment wrapText="1"/>
      <protection locked="0"/>
    </xf>
    <xf numFmtId="0" fontId="35" fillId="40" borderId="1" xfId="0" applyFont="1" applyFill="1" applyBorder="1" applyAlignment="1" applyProtection="1">
      <alignment horizontal="center" wrapText="1"/>
      <protection locked="0"/>
    </xf>
    <xf numFmtId="165" fontId="35" fillId="40" borderId="1" xfId="0" applyNumberFormat="1" applyFont="1" applyFill="1" applyBorder="1" applyAlignment="1" applyProtection="1">
      <alignment horizontal="center" wrapText="1"/>
      <protection locked="0"/>
    </xf>
    <xf numFmtId="164" fontId="42" fillId="40" borderId="1" xfId="0" applyNumberFormat="1" applyFont="1" applyFill="1" applyBorder="1" applyProtection="1">
      <protection locked="0"/>
    </xf>
    <xf numFmtId="0" fontId="42" fillId="40" borderId="1" xfId="0" applyFont="1" applyFill="1" applyBorder="1" applyProtection="1">
      <protection locked="0"/>
    </xf>
    <xf numFmtId="165" fontId="42" fillId="40" borderId="1" xfId="0" applyNumberFormat="1" applyFont="1" applyFill="1" applyBorder="1" applyProtection="1">
      <protection locked="0"/>
    </xf>
    <xf numFmtId="0" fontId="44" fillId="0" borderId="1" xfId="0" applyFont="1" applyBorder="1" applyAlignment="1">
      <alignment horizontal="justify" vertical="center" wrapText="1"/>
    </xf>
    <xf numFmtId="0" fontId="9" fillId="40" borderId="1" xfId="2" applyFill="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horizontal="center" vertical="center" wrapText="1"/>
    </xf>
    <xf numFmtId="0" fontId="42" fillId="0" borderId="1" xfId="0" applyFont="1" applyBorder="1" applyAlignment="1">
      <alignment horizontal="left" vertical="center" wrapText="1"/>
    </xf>
    <xf numFmtId="0" fontId="42" fillId="0" borderId="1" xfId="0" applyFont="1" applyBorder="1" applyAlignment="1">
      <alignment horizontal="left" vertical="center"/>
    </xf>
    <xf numFmtId="0" fontId="42" fillId="0" borderId="1" xfId="0" applyFont="1" applyBorder="1" applyAlignment="1">
      <alignment horizontal="center" vertical="center"/>
    </xf>
    <xf numFmtId="0" fontId="42" fillId="0" borderId="1" xfId="0" applyFont="1" applyBorder="1" applyAlignment="1">
      <alignment horizontal="justify" vertical="center" wrapText="1"/>
    </xf>
    <xf numFmtId="0" fontId="38" fillId="0" borderId="1" xfId="0" applyFont="1" applyBorder="1" applyAlignment="1">
      <alignment horizontal="center" vertical="center" wrapText="1"/>
    </xf>
    <xf numFmtId="0" fontId="9" fillId="0" borderId="1" xfId="2" applyFill="1" applyBorder="1" applyAlignment="1">
      <alignment horizontal="center" vertical="center" wrapText="1"/>
    </xf>
    <xf numFmtId="1" fontId="42" fillId="37" borderId="1" xfId="0" applyNumberFormat="1" applyFont="1" applyFill="1" applyBorder="1" applyAlignment="1">
      <alignment horizontal="center" vertical="center"/>
    </xf>
    <xf numFmtId="1" fontId="42" fillId="40" borderId="1" xfId="0" applyNumberFormat="1" applyFont="1" applyFill="1" applyBorder="1" applyAlignment="1">
      <alignment horizontal="center" vertical="center"/>
    </xf>
    <xf numFmtId="0" fontId="44" fillId="40" borderId="1" xfId="0" applyFont="1" applyFill="1" applyBorder="1" applyAlignment="1">
      <alignment vertical="center"/>
    </xf>
    <xf numFmtId="0" fontId="44" fillId="40" borderId="1" xfId="0" applyFont="1" applyFill="1" applyBorder="1" applyAlignment="1">
      <alignment horizontal="justify" vertical="top"/>
    </xf>
    <xf numFmtId="0" fontId="31" fillId="40" borderId="1" xfId="0" applyFont="1" applyFill="1" applyBorder="1" applyAlignment="1">
      <alignment horizontal="justify" vertical="top"/>
    </xf>
    <xf numFmtId="0" fontId="31" fillId="40" borderId="1" xfId="0" applyFont="1" applyFill="1" applyBorder="1" applyAlignment="1">
      <alignment horizontal="justify" vertical="top" wrapText="1"/>
    </xf>
    <xf numFmtId="0" fontId="44" fillId="40" borderId="1" xfId="0" applyFont="1" applyFill="1" applyBorder="1" applyAlignment="1">
      <alignment horizontal="justify" vertical="center" wrapText="1"/>
    </xf>
    <xf numFmtId="0" fontId="38" fillId="40" borderId="17" xfId="0" applyFont="1" applyFill="1" applyBorder="1" applyAlignment="1" applyProtection="1">
      <alignment horizontal="justify" vertical="center"/>
      <protection locked="0"/>
    </xf>
    <xf numFmtId="0" fontId="38" fillId="37" borderId="1" xfId="0" applyFont="1" applyFill="1" applyBorder="1" applyAlignment="1" applyProtection="1">
      <alignment horizontal="left" vertical="center" wrapText="1"/>
      <protection locked="0"/>
    </xf>
    <xf numFmtId="0" fontId="38" fillId="37" borderId="1" xfId="0" applyFont="1" applyFill="1" applyBorder="1" applyAlignment="1" applyProtection="1">
      <alignment horizontal="left" vertical="center"/>
      <protection locked="0"/>
    </xf>
    <xf numFmtId="0" fontId="33" fillId="36" borderId="1" xfId="0" applyFont="1" applyFill="1" applyBorder="1"/>
    <xf numFmtId="1" fontId="33" fillId="36" borderId="18" xfId="0" applyNumberFormat="1" applyFont="1" applyFill="1" applyBorder="1"/>
    <xf numFmtId="0" fontId="33" fillId="36" borderId="0" xfId="0" applyFont="1" applyFill="1"/>
    <xf numFmtId="0" fontId="33" fillId="36" borderId="20" xfId="0" applyFont="1" applyFill="1" applyBorder="1"/>
    <xf numFmtId="0" fontId="41" fillId="36" borderId="16" xfId="0" applyFont="1" applyFill="1" applyBorder="1" applyAlignment="1">
      <alignment horizontal="center" vertical="center" wrapText="1"/>
    </xf>
    <xf numFmtId="0" fontId="41" fillId="36" borderId="18" xfId="0" applyFont="1" applyFill="1" applyBorder="1" applyAlignment="1">
      <alignment horizontal="center" vertical="center" wrapText="1"/>
    </xf>
    <xf numFmtId="0" fontId="41" fillId="36" borderId="17" xfId="0" applyFont="1" applyFill="1" applyBorder="1" applyAlignment="1">
      <alignment horizontal="center" vertical="center" wrapText="1"/>
    </xf>
    <xf numFmtId="0" fontId="38" fillId="0" borderId="16" xfId="0" applyFont="1" applyBorder="1" applyAlignment="1">
      <alignment horizontal="center" vertical="center"/>
    </xf>
    <xf numFmtId="0" fontId="38" fillId="0" borderId="17" xfId="0" applyFont="1" applyBorder="1" applyAlignment="1">
      <alignment horizontal="center" vertical="center"/>
    </xf>
    <xf numFmtId="0" fontId="1" fillId="0" borderId="23" xfId="0" applyFont="1" applyBorder="1" applyAlignment="1">
      <alignment horizontal="center"/>
    </xf>
    <xf numFmtId="0" fontId="1" fillId="0" borderId="19" xfId="0" applyFont="1" applyBorder="1" applyAlignment="1">
      <alignment horizontal="center"/>
    </xf>
    <xf numFmtId="0" fontId="53" fillId="0" borderId="16" xfId="0" applyFont="1" applyBorder="1" applyAlignment="1">
      <alignment horizontal="center" vertical="center"/>
    </xf>
    <xf numFmtId="0" fontId="53" fillId="0" borderId="17" xfId="0" applyFont="1" applyBorder="1" applyAlignment="1">
      <alignment horizontal="center" vertical="center"/>
    </xf>
    <xf numFmtId="0" fontId="38" fillId="40" borderId="1" xfId="0" applyFont="1" applyFill="1" applyBorder="1" applyAlignment="1" applyProtection="1">
      <alignment horizontal="justify" vertical="center" wrapText="1"/>
      <protection locked="0"/>
    </xf>
    <xf numFmtId="0" fontId="38" fillId="40" borderId="23" xfId="0" applyFont="1" applyFill="1" applyBorder="1" applyAlignment="1" applyProtection="1">
      <alignment horizontal="justify" vertical="center" wrapText="1"/>
      <protection locked="0"/>
    </xf>
    <xf numFmtId="0" fontId="38" fillId="40" borderId="19" xfId="0" applyFont="1" applyFill="1" applyBorder="1" applyAlignment="1" applyProtection="1">
      <alignment horizontal="justify" vertical="center" wrapText="1"/>
      <protection locked="0"/>
    </xf>
    <xf numFmtId="0" fontId="38" fillId="40" borderId="1" xfId="0" applyFont="1" applyFill="1" applyBorder="1" applyAlignment="1" applyProtection="1">
      <alignment horizontal="center" vertical="center" wrapText="1"/>
      <protection locked="0" hidden="1"/>
    </xf>
    <xf numFmtId="0" fontId="34" fillId="36" borderId="1" xfId="1" applyFont="1" applyFill="1" applyBorder="1" applyAlignment="1">
      <alignment horizontal="center" vertical="center" wrapText="1"/>
    </xf>
    <xf numFmtId="0" fontId="34" fillId="36" borderId="23" xfId="1" applyFont="1" applyFill="1" applyBorder="1" applyAlignment="1">
      <alignment horizontal="center" vertical="center"/>
    </xf>
    <xf numFmtId="0" fontId="38" fillId="40" borderId="1" xfId="0" applyFont="1" applyFill="1" applyBorder="1" applyAlignment="1" applyProtection="1">
      <alignment horizontal="center" vertical="center" wrapText="1"/>
      <protection locked="0"/>
    </xf>
    <xf numFmtId="49" fontId="38" fillId="40" borderId="1" xfId="0" applyNumberFormat="1" applyFont="1" applyFill="1" applyBorder="1" applyAlignment="1" applyProtection="1">
      <alignment horizontal="center" vertical="center" wrapText="1"/>
      <protection locked="0"/>
    </xf>
    <xf numFmtId="0" fontId="40" fillId="36" borderId="1" xfId="1" applyFont="1" applyFill="1" applyBorder="1" applyAlignment="1">
      <alignment horizontal="center" vertical="center" wrapText="1"/>
    </xf>
    <xf numFmtId="0" fontId="40" fillId="36" borderId="1" xfId="1" applyFont="1" applyFill="1" applyBorder="1" applyAlignment="1">
      <alignment horizontal="center" vertical="center"/>
    </xf>
    <xf numFmtId="0" fontId="9" fillId="40" borderId="1" xfId="2" applyFill="1" applyBorder="1" applyAlignment="1" applyProtection="1">
      <alignment horizontal="center" vertical="center" wrapText="1"/>
      <protection locked="0"/>
    </xf>
    <xf numFmtId="0" fontId="40" fillId="38" borderId="1" xfId="0" applyFont="1" applyFill="1" applyBorder="1" applyAlignment="1">
      <alignment horizontal="left" vertical="center"/>
    </xf>
    <xf numFmtId="0" fontId="38" fillId="40" borderId="1" xfId="0" applyFont="1" applyFill="1" applyBorder="1" applyAlignment="1" applyProtection="1">
      <alignment horizontal="left" vertical="center" wrapText="1"/>
      <protection hidden="1"/>
    </xf>
    <xf numFmtId="0" fontId="38" fillId="40" borderId="1" xfId="0" applyFont="1" applyFill="1" applyBorder="1" applyAlignment="1" applyProtection="1">
      <alignment horizontal="left" vertical="center" wrapText="1"/>
      <protection locked="0"/>
    </xf>
    <xf numFmtId="0" fontId="41" fillId="36" borderId="24" xfId="0" applyFont="1" applyFill="1" applyBorder="1" applyAlignment="1" applyProtection="1">
      <alignment horizontal="center" vertical="center" wrapText="1"/>
      <protection locked="0"/>
    </xf>
    <xf numFmtId="0" fontId="41" fillId="36" borderId="0" xfId="0" applyFont="1" applyFill="1" applyAlignment="1" applyProtection="1">
      <alignment horizontal="center" vertical="center" wrapText="1"/>
      <protection locked="0"/>
    </xf>
    <xf numFmtId="0" fontId="42" fillId="0" borderId="23" xfId="0" applyFont="1" applyBorder="1" applyAlignment="1" applyProtection="1">
      <alignment horizontal="center"/>
      <protection locked="0"/>
    </xf>
    <xf numFmtId="0" fontId="42" fillId="0" borderId="19" xfId="0" applyFont="1" applyBorder="1" applyAlignment="1" applyProtection="1">
      <alignment horizontal="center"/>
      <protection locked="0"/>
    </xf>
    <xf numFmtId="0" fontId="33" fillId="36" borderId="16" xfId="0" applyFont="1" applyFill="1" applyBorder="1" applyAlignment="1" applyProtection="1">
      <alignment horizontal="center"/>
      <protection locked="0"/>
    </xf>
    <xf numFmtId="0" fontId="33" fillId="36" borderId="18" xfId="0" applyFont="1" applyFill="1" applyBorder="1" applyAlignment="1" applyProtection="1">
      <alignment horizontal="center"/>
      <protection locked="0"/>
    </xf>
    <xf numFmtId="0" fontId="33" fillId="36" borderId="17" xfId="0" applyFont="1" applyFill="1" applyBorder="1" applyAlignment="1" applyProtection="1">
      <alignment horizontal="center"/>
      <protection locked="0"/>
    </xf>
    <xf numFmtId="0" fontId="40" fillId="36" borderId="24" xfId="0" applyFont="1" applyFill="1" applyBorder="1" applyAlignment="1" applyProtection="1">
      <alignment horizontal="center"/>
      <protection locked="0"/>
    </xf>
    <xf numFmtId="0" fontId="40" fillId="36" borderId="0" xfId="0" applyFont="1" applyFill="1" applyAlignment="1" applyProtection="1">
      <alignment horizontal="center"/>
      <protection locked="0"/>
    </xf>
    <xf numFmtId="0" fontId="40" fillId="38" borderId="1" xfId="0" applyFont="1" applyFill="1" applyBorder="1" applyAlignment="1" applyProtection="1">
      <alignment horizontal="left" vertical="center"/>
      <protection locked="0"/>
    </xf>
    <xf numFmtId="0" fontId="33" fillId="36" borderId="16" xfId="0" applyFont="1" applyFill="1" applyBorder="1" applyAlignment="1">
      <alignment horizontal="center"/>
    </xf>
    <xf numFmtId="0" fontId="33" fillId="36" borderId="18" xfId="0" applyFont="1" applyFill="1" applyBorder="1" applyAlignment="1">
      <alignment horizontal="center"/>
    </xf>
    <xf numFmtId="0" fontId="33" fillId="36" borderId="17" xfId="0" applyFont="1" applyFill="1" applyBorder="1" applyAlignment="1">
      <alignment horizontal="center"/>
    </xf>
    <xf numFmtId="0" fontId="41" fillId="36" borderId="16" xfId="0" applyFont="1" applyFill="1" applyBorder="1" applyAlignment="1">
      <alignment horizontal="center" wrapText="1"/>
    </xf>
    <xf numFmtId="0" fontId="41" fillId="36" borderId="18" xfId="0" applyFont="1" applyFill="1" applyBorder="1" applyAlignment="1">
      <alignment horizontal="center" wrapText="1"/>
    </xf>
    <xf numFmtId="0" fontId="41" fillId="36" borderId="17" xfId="0" applyFont="1" applyFill="1" applyBorder="1" applyAlignment="1">
      <alignment horizontal="center" wrapText="1"/>
    </xf>
    <xf numFmtId="0" fontId="0" fillId="0" borderId="5" xfId="0" applyBorder="1" applyAlignment="1">
      <alignment horizontal="center"/>
    </xf>
    <xf numFmtId="0" fontId="40" fillId="36" borderId="24" xfId="0" applyFont="1" applyFill="1" applyBorder="1" applyAlignment="1">
      <alignment horizontal="center"/>
    </xf>
    <xf numFmtId="0" fontId="40" fillId="36" borderId="0" xfId="0" applyFont="1" applyFill="1" applyAlignment="1">
      <alignment horizontal="center"/>
    </xf>
    <xf numFmtId="0" fontId="38" fillId="40" borderId="1" xfId="0" applyFont="1" applyFill="1" applyBorder="1" applyAlignment="1" applyProtection="1">
      <alignment vertical="center" wrapText="1"/>
      <protection locked="0" hidden="1"/>
    </xf>
    <xf numFmtId="0" fontId="38" fillId="40" borderId="1" xfId="0" applyFont="1" applyFill="1" applyBorder="1" applyAlignment="1" applyProtection="1">
      <alignment vertical="center" wrapText="1"/>
      <protection hidden="1"/>
    </xf>
    <xf numFmtId="0" fontId="38" fillId="40" borderId="1" xfId="0" applyFont="1" applyFill="1" applyBorder="1" applyAlignment="1" applyProtection="1">
      <alignment vertical="center" wrapText="1"/>
      <protection locked="0"/>
    </xf>
    <xf numFmtId="0" fontId="38" fillId="40" borderId="1" xfId="0" applyFont="1" applyFill="1" applyBorder="1" applyAlignment="1" applyProtection="1">
      <alignment horizontal="justify" vertical="center" wrapText="1"/>
      <protection hidden="1"/>
    </xf>
    <xf numFmtId="0" fontId="45" fillId="36" borderId="24" xfId="0" applyFont="1" applyFill="1" applyBorder="1" applyAlignment="1">
      <alignment horizontal="center" wrapText="1"/>
    </xf>
    <xf numFmtId="0" fontId="45" fillId="36" borderId="0" xfId="0" applyFont="1" applyFill="1" applyAlignment="1">
      <alignment horizontal="center" wrapText="1"/>
    </xf>
    <xf numFmtId="0" fontId="40" fillId="36" borderId="1" xfId="0" applyFont="1" applyFill="1" applyBorder="1" applyAlignment="1" applyProtection="1">
      <alignment horizontal="center" vertical="center"/>
      <protection locked="0" hidden="1"/>
    </xf>
    <xf numFmtId="0" fontId="42" fillId="0" borderId="1" xfId="0" applyFont="1" applyBorder="1" applyAlignment="1">
      <alignment horizontal="center" vertical="center"/>
    </xf>
    <xf numFmtId="49" fontId="40" fillId="36" borderId="16" xfId="0" applyNumberFormat="1" applyFont="1" applyFill="1" applyBorder="1" applyAlignment="1" applyProtection="1">
      <alignment horizontal="center" vertical="center"/>
      <protection locked="0"/>
    </xf>
    <xf numFmtId="49" fontId="40" fillId="36" borderId="18" xfId="0" applyNumberFormat="1" applyFont="1" applyFill="1" applyBorder="1" applyAlignment="1" applyProtection="1">
      <alignment horizontal="center" vertical="center"/>
      <protection locked="0"/>
    </xf>
    <xf numFmtId="49" fontId="40" fillId="36" borderId="17" xfId="0" applyNumberFormat="1" applyFont="1" applyFill="1" applyBorder="1" applyAlignment="1" applyProtection="1">
      <alignment horizontal="center" vertical="center"/>
      <protection locked="0"/>
    </xf>
    <xf numFmtId="0" fontId="42" fillId="0" borderId="23" xfId="0" applyFont="1" applyBorder="1" applyAlignment="1" applyProtection="1">
      <alignment horizontal="center" vertical="center"/>
      <protection locked="0"/>
    </xf>
    <xf numFmtId="0" fontId="42" fillId="0" borderId="19" xfId="0" applyFont="1" applyBorder="1" applyAlignment="1" applyProtection="1">
      <alignment horizontal="center" vertical="center"/>
      <protection locked="0"/>
    </xf>
    <xf numFmtId="0" fontId="48" fillId="38" borderId="28" xfId="0" applyFont="1" applyFill="1" applyBorder="1" applyAlignment="1">
      <alignment horizontal="center" vertical="center" wrapText="1"/>
    </xf>
    <xf numFmtId="0" fontId="48" fillId="38" borderId="30" xfId="0" applyFont="1" applyFill="1" applyBorder="1" applyAlignment="1">
      <alignment horizontal="center" vertical="center" wrapText="1"/>
    </xf>
    <xf numFmtId="0" fontId="40" fillId="36" borderId="29" xfId="0" applyFont="1" applyFill="1" applyBorder="1" applyAlignment="1">
      <alignment horizontal="center" vertical="center" wrapText="1"/>
    </xf>
    <xf numFmtId="0" fontId="40" fillId="36" borderId="20" xfId="0" applyFont="1" applyFill="1" applyBorder="1" applyAlignment="1">
      <alignment horizontal="center" vertical="center" wrapText="1"/>
    </xf>
    <xf numFmtId="0" fontId="40" fillId="36" borderId="28" xfId="0" applyFont="1" applyFill="1" applyBorder="1" applyAlignment="1">
      <alignment horizontal="center" vertical="center" wrapText="1"/>
    </xf>
    <xf numFmtId="0" fontId="48" fillId="38" borderId="1" xfId="0" applyFont="1" applyFill="1" applyBorder="1" applyAlignment="1">
      <alignment horizontal="center" vertical="center" wrapText="1"/>
    </xf>
    <xf numFmtId="0" fontId="48" fillId="38" borderId="1" xfId="0" applyFont="1" applyFill="1" applyBorder="1" applyAlignment="1">
      <alignment horizontal="center" vertical="center"/>
    </xf>
    <xf numFmtId="0" fontId="42" fillId="0" borderId="16" xfId="0" applyFont="1" applyBorder="1" applyAlignment="1">
      <alignment horizontal="center"/>
    </xf>
    <xf numFmtId="0" fontId="42" fillId="0" borderId="17" xfId="0" applyFont="1" applyBorder="1" applyAlignment="1">
      <alignment horizontal="center"/>
    </xf>
    <xf numFmtId="0" fontId="42" fillId="0" borderId="16" xfId="0" applyFont="1" applyBorder="1" applyAlignment="1">
      <alignment horizontal="center" vertical="center" wrapText="1"/>
    </xf>
    <xf numFmtId="0" fontId="42" fillId="0" borderId="17" xfId="0" applyFont="1" applyBorder="1" applyAlignment="1">
      <alignment horizontal="center" vertical="center" wrapText="1"/>
    </xf>
    <xf numFmtId="0" fontId="42" fillId="0" borderId="23" xfId="0" applyFont="1" applyBorder="1" applyAlignment="1">
      <alignment horizontal="center"/>
    </xf>
    <xf numFmtId="0" fontId="42" fillId="0" borderId="19" xfId="0" applyFont="1" applyBorder="1" applyAlignment="1">
      <alignment horizontal="center"/>
    </xf>
    <xf numFmtId="0" fontId="40" fillId="36" borderId="16" xfId="0" applyFont="1" applyFill="1" applyBorder="1" applyAlignment="1">
      <alignment horizontal="center" vertical="center" wrapText="1"/>
    </xf>
    <xf numFmtId="0" fontId="40" fillId="36" borderId="18" xfId="0" applyFont="1" applyFill="1" applyBorder="1" applyAlignment="1">
      <alignment horizontal="center" vertical="center" wrapText="1"/>
    </xf>
    <xf numFmtId="0" fontId="40" fillId="36" borderId="17" xfId="0" applyFont="1" applyFill="1" applyBorder="1" applyAlignment="1">
      <alignment horizontal="center" vertical="center" wrapText="1"/>
    </xf>
    <xf numFmtId="0" fontId="47" fillId="38" borderId="1" xfId="0" applyFont="1" applyFill="1" applyBorder="1" applyAlignment="1">
      <alignment horizontal="center" vertical="center" wrapText="1"/>
    </xf>
    <xf numFmtId="0" fontId="47" fillId="38" borderId="28" xfId="0" applyFont="1" applyFill="1" applyBorder="1" applyAlignment="1">
      <alignment horizontal="center" vertical="center" wrapText="1"/>
    </xf>
    <xf numFmtId="0" fontId="47" fillId="38" borderId="30" xfId="0" applyFont="1" applyFill="1" applyBorder="1" applyAlignment="1">
      <alignment horizontal="center" vertical="center" wrapText="1"/>
    </xf>
    <xf numFmtId="0" fontId="42" fillId="0" borderId="16" xfId="0" applyFont="1" applyBorder="1" applyAlignment="1">
      <alignment horizontal="center" vertical="center"/>
    </xf>
    <xf numFmtId="0" fontId="42" fillId="0" borderId="17" xfId="0" applyFont="1" applyBorder="1" applyAlignment="1">
      <alignment horizontal="center" vertical="center"/>
    </xf>
    <xf numFmtId="0" fontId="34" fillId="36" borderId="16" xfId="0" applyFont="1" applyFill="1" applyBorder="1" applyAlignment="1">
      <alignment horizontal="center" vertical="center"/>
    </xf>
    <xf numFmtId="0" fontId="34" fillId="36" borderId="18" xfId="0" applyFont="1" applyFill="1" applyBorder="1" applyAlignment="1">
      <alignment horizontal="center" vertical="center"/>
    </xf>
    <xf numFmtId="0" fontId="34" fillId="36" borderId="17" xfId="0" applyFont="1" applyFill="1" applyBorder="1" applyAlignment="1">
      <alignment horizontal="center" vertical="center"/>
    </xf>
    <xf numFmtId="0" fontId="36" fillId="38" borderId="16" xfId="0" applyFont="1" applyFill="1" applyBorder="1" applyAlignment="1">
      <alignment horizontal="center" vertical="center" wrapText="1"/>
    </xf>
    <xf numFmtId="0" fontId="36" fillId="38" borderId="18" xfId="0" applyFont="1" applyFill="1" applyBorder="1" applyAlignment="1">
      <alignment horizontal="center" vertical="center" wrapText="1"/>
    </xf>
    <xf numFmtId="0" fontId="36" fillId="38" borderId="17" xfId="0" applyFont="1" applyFill="1" applyBorder="1" applyAlignment="1">
      <alignment horizontal="center" vertical="center" wrapText="1"/>
    </xf>
    <xf numFmtId="0" fontId="44" fillId="38" borderId="26" xfId="0" applyFont="1" applyFill="1" applyBorder="1" applyAlignment="1">
      <alignment horizontal="center" vertical="center" wrapText="1"/>
    </xf>
    <xf numFmtId="0" fontId="44" fillId="38" borderId="27" xfId="0" applyFont="1" applyFill="1" applyBorder="1" applyAlignment="1">
      <alignment horizontal="center" vertical="center"/>
    </xf>
    <xf numFmtId="0" fontId="44" fillId="38" borderId="1" xfId="0" applyFont="1" applyFill="1" applyBorder="1" applyAlignment="1">
      <alignment horizontal="center" vertical="center" wrapText="1"/>
    </xf>
    <xf numFmtId="0" fontId="42" fillId="38" borderId="1" xfId="0" applyFont="1" applyFill="1" applyBorder="1" applyAlignment="1">
      <alignment horizontal="center" vertical="center" wrapText="1"/>
    </xf>
    <xf numFmtId="0" fontId="43" fillId="36" borderId="1" xfId="0" applyFont="1" applyFill="1" applyBorder="1" applyAlignment="1">
      <alignment horizontal="center" vertical="center" wrapText="1"/>
    </xf>
  </cellXfs>
  <cellStyles count="54">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a"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Estilo 2" xfId="3"/>
    <cellStyle name="Estilo 3" xfId="4"/>
    <cellStyle name="Estilo 4" xfId="5"/>
    <cellStyle name="Estilo 6" xfId="1"/>
    <cellStyle name="Hipervínculo" xfId="2" builtinId="8"/>
    <cellStyle name="Hipervínculo 2" xfId="49"/>
    <cellStyle name="Hyperlink" xfId="53"/>
    <cellStyle name="Incorrecto" xfId="11" builtinId="27" customBuiltin="1"/>
    <cellStyle name="Millares 2" xfId="51"/>
    <cellStyle name="Millares 3" xfId="47"/>
    <cellStyle name="Neutral" xfId="12" builtinId="28" customBuiltin="1"/>
    <cellStyle name="Normal" xfId="0" builtinId="0"/>
    <cellStyle name="Normal 2" xfId="48"/>
    <cellStyle name="Normal 3" xfId="46"/>
    <cellStyle name="Normal 3 2" xfId="52"/>
    <cellStyle name="Notas" xfId="19" builtinId="10" customBuiltin="1"/>
    <cellStyle name="Salida" xfId="14" builtinId="21" customBuiltin="1"/>
    <cellStyle name="Texto de advertencia" xfId="18" builtinId="11" customBuiltin="1"/>
    <cellStyle name="Texto explicativo" xfId="20" builtinId="53" customBuiltin="1"/>
    <cellStyle name="Título 2" xfId="7" builtinId="17" customBuiltin="1"/>
    <cellStyle name="Título 3" xfId="8" builtinId="18" customBuiltin="1"/>
    <cellStyle name="Título 4" xfId="50"/>
    <cellStyle name="Total" xfId="21" builtinId="25" customBuiltin="1"/>
  </cellStyles>
  <dxfs count="78">
    <dxf>
      <font>
        <strike val="0"/>
        <outline val="0"/>
        <shadow val="0"/>
        <u val="none"/>
        <vertAlign val="baseline"/>
        <sz val="10"/>
        <color auto="1"/>
        <name val="Arial"/>
        <scheme val="none"/>
      </font>
      <numFmt numFmtId="30" formatCode="@"/>
      <fill>
        <patternFill patternType="solid">
          <fgColor indexed="64"/>
          <bgColor rgb="FFD9E1F2"/>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scheme val="none"/>
      </font>
      <fill>
        <patternFill patternType="solid">
          <fgColor indexed="64"/>
          <bgColor rgb="FFD9E1F2"/>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theme="0"/>
        </top>
      </border>
    </dxf>
    <dxf>
      <border outline="0">
        <right style="thin">
          <color theme="0"/>
        </right>
        <top style="thin">
          <color theme="0"/>
        </top>
        <bottom style="thin">
          <color theme="0"/>
        </bottom>
      </border>
    </dxf>
    <dxf>
      <font>
        <strike val="0"/>
        <outline val="0"/>
        <shadow val="0"/>
        <u val="none"/>
        <vertAlign val="baseline"/>
        <sz val="10"/>
        <color auto="1"/>
        <name val="Arial"/>
        <scheme val="none"/>
      </font>
      <fill>
        <patternFill patternType="solid">
          <fgColor indexed="64"/>
          <bgColor rgb="FFD9E1F2"/>
        </patternFill>
      </fill>
    </dxf>
    <dxf>
      <border outline="0">
        <bottom style="thin">
          <color theme="0"/>
        </bottom>
      </border>
    </dxf>
    <dxf>
      <font>
        <b/>
        <i val="0"/>
        <strike val="0"/>
        <condense val="0"/>
        <extend val="0"/>
        <outline val="0"/>
        <shadow val="0"/>
        <u val="none"/>
        <vertAlign val="baseline"/>
        <sz val="11"/>
        <color theme="0"/>
        <name val="Arial"/>
        <scheme val="none"/>
      </font>
      <fill>
        <patternFill patternType="solid">
          <fgColor indexed="64"/>
          <bgColor rgb="FF009999"/>
        </patternFill>
      </fill>
      <alignment horizontal="center" vertical="center" textRotation="0" wrapText="1" indent="0" justifyLastLine="0" shrinkToFit="0" readingOrder="0"/>
      <border diagonalUp="0" diagonalDown="0" outline="0">
        <left style="thin">
          <color theme="0"/>
        </left>
        <right style="thin">
          <color theme="0"/>
        </right>
        <top/>
        <bottom/>
      </border>
    </dxf>
    <dxf>
      <fill>
        <patternFill patternType="solid">
          <fgColor indexed="64"/>
          <bgColor rgb="FFF2F2F2"/>
        </patternFill>
      </fill>
      <alignment horizontal="justify" vertical="center" textRotation="0" wrapText="0" indent="0" justifyLastLine="0" shrinkToFit="0" readingOrder="0"/>
      <border diagonalUp="0" diagonalDown="0">
        <left/>
        <right style="thin">
          <color theme="0"/>
        </right>
        <top style="thin">
          <color theme="0"/>
        </top>
        <bottom style="thin">
          <color theme="0"/>
        </bottom>
        <vertical/>
        <horizontal/>
      </border>
    </dxf>
    <dxf>
      <fill>
        <patternFill patternType="solid">
          <fgColor indexed="64"/>
          <bgColor rgb="FFF2F2F2"/>
        </patternFill>
      </fill>
      <alignment horizontal="justify" vertical="center" textRotation="0" indent="0" justifyLastLine="0" shrinkToFit="0" readingOrder="0"/>
      <border diagonalUp="0" diagonalDown="0">
        <left/>
        <right/>
        <top style="thin">
          <color theme="0"/>
        </top>
        <bottom style="thin">
          <color theme="0"/>
        </bottom>
      </border>
    </dxf>
    <dxf>
      <numFmt numFmtId="30" formatCode="@"/>
      <fill>
        <patternFill patternType="solid">
          <fgColor indexed="64"/>
          <bgColor rgb="FFF2F2F2"/>
        </patternFill>
      </fill>
      <alignment horizontal="center" vertical="center" textRotation="0" wrapText="0" indent="0" justifyLastLine="0" shrinkToFit="0" readingOrder="0"/>
      <border diagonalUp="0" diagonalDown="0" outline="0">
        <left/>
        <right style="thin">
          <color theme="0"/>
        </right>
        <top style="thin">
          <color theme="0"/>
        </top>
        <bottom style="thin">
          <color theme="0"/>
        </bottom>
      </border>
    </dxf>
    <dxf>
      <fill>
        <patternFill patternType="solid">
          <fgColor indexed="64"/>
          <bgColor rgb="FFF2F2F2"/>
        </patternFill>
      </fill>
      <alignment horizontal="justify" vertical="center" textRotation="0" wrapText="1" indent="0" justifyLastLine="0" shrinkToFit="0" readingOrder="0"/>
      <border diagonalUp="0" diagonalDown="0" outline="0">
        <left/>
        <right/>
        <top style="thin">
          <color theme="0"/>
        </top>
        <bottom style="thin">
          <color theme="0"/>
        </bottom>
      </border>
    </dxf>
    <dxf>
      <font>
        <b/>
        <strike val="0"/>
        <outline val="0"/>
        <shadow val="0"/>
        <u val="none"/>
        <vertAlign val="baseline"/>
        <sz val="11"/>
        <color theme="0"/>
        <name val="Calibri"/>
        <scheme val="minor"/>
      </font>
      <fill>
        <patternFill patternType="solid">
          <fgColor indexed="64"/>
          <bgColor rgb="FF009999"/>
        </patternFill>
      </fill>
      <alignment horizontal="center" vertical="center" textRotation="0" wrapText="0" indent="0" justifyLastLine="0" shrinkToFit="0" readingOrder="0"/>
    </dxf>
    <dxf>
      <font>
        <strike val="0"/>
        <outline val="0"/>
        <shadow val="0"/>
        <u val="none"/>
        <vertAlign val="baseline"/>
        <sz val="11"/>
        <color auto="1"/>
        <name val="Arial"/>
        <scheme val="none"/>
      </font>
      <fill>
        <patternFill patternType="solid">
          <fgColor indexed="64"/>
          <bgColor rgb="FFD9E1F2"/>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scheme val="none"/>
      </font>
      <fill>
        <patternFill patternType="solid">
          <fgColor indexed="64"/>
          <bgColor rgb="FFD9E1F2"/>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scheme val="none"/>
      </font>
      <fill>
        <patternFill patternType="solid">
          <fgColor indexed="64"/>
          <bgColor rgb="FFD9E1F2"/>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scheme val="none"/>
      </font>
      <fill>
        <patternFill patternType="solid">
          <fgColor indexed="64"/>
          <bgColor rgb="FFD9E1F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scheme val="none"/>
      </font>
      <fill>
        <patternFill patternType="solid">
          <fgColor indexed="64"/>
          <bgColor rgb="FFD9E1F2"/>
        </patternFill>
      </fill>
    </dxf>
    <dxf>
      <fill>
        <patternFill patternType="solid">
          <fgColor indexed="64"/>
          <bgColor rgb="FF009999"/>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justify"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justify"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justify"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justify"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justify"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justify"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justify"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justify"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justify"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justify"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justify"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justify"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justify"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justify"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border outline="0">
        <right style="thin">
          <color indexed="64"/>
        </right>
      </border>
    </dxf>
    <dxf>
      <fill>
        <patternFill patternType="none">
          <fgColor indexed="64"/>
          <bgColor auto="1"/>
        </patternFill>
      </fill>
      <border outline="0">
        <right style="thin">
          <color indexed="64"/>
        </right>
      </border>
    </dxf>
    <dxf>
      <font>
        <b val="0"/>
        <i val="0"/>
        <strike val="0"/>
        <condense val="0"/>
        <extend val="0"/>
        <outline val="0"/>
        <shadow val="0"/>
        <u val="none"/>
        <vertAlign val="baseline"/>
        <sz val="12"/>
        <color auto="1"/>
        <name val="Calibri"/>
        <scheme val="minor"/>
      </font>
      <fill>
        <patternFill patternType="none">
          <fgColor indexed="64"/>
          <bgColor auto="1"/>
        </patternFill>
      </fill>
      <alignment horizontal="justify"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none">
          <fgColor indexed="64"/>
          <bgColor auto="1"/>
        </patternFill>
      </fill>
      <alignment horizontal="justify"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none">
          <fgColor indexed="64"/>
          <bgColor auto="1"/>
        </patternFill>
      </fill>
      <alignment horizontal="justify"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justify"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justify"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justify"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justify"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justify"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justify"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justify"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justify"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justify"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justify"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justify"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justify"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justify"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justify"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justify"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border outline="0">
        <right style="thin">
          <color indexed="64"/>
        </right>
      </border>
    </dxf>
    <dxf>
      <fill>
        <patternFill patternType="none">
          <fgColor indexed="64"/>
          <bgColor auto="1"/>
        </patternFill>
      </fill>
      <border outline="0">
        <right style="thin">
          <color indexed="64"/>
        </right>
      </border>
    </dxf>
    <dxf>
      <fill>
        <patternFill patternType="none">
          <fgColor indexed="64"/>
          <bgColor auto="1"/>
        </patternFill>
      </fill>
      <border outline="0">
        <right style="thin">
          <color indexed="64"/>
        </right>
      </border>
    </dxf>
    <dxf>
      <fill>
        <patternFill patternType="none">
          <fgColor indexed="64"/>
          <bgColor auto="1"/>
        </patternFill>
      </fill>
      <border outline="0">
        <left style="thin">
          <color indexed="64"/>
        </left>
        <right style="thin">
          <color indexed="64"/>
        </right>
      </border>
    </dxf>
    <dxf>
      <font>
        <b/>
        <i val="0"/>
        <strike val="0"/>
        <condense val="0"/>
        <extend val="0"/>
        <outline val="0"/>
        <shadow val="0"/>
        <u val="none"/>
        <vertAlign val="baseline"/>
        <sz val="14"/>
        <color auto="1"/>
        <name val="Arial"/>
        <scheme val="none"/>
      </font>
      <fill>
        <patternFill patternType="solid">
          <fgColor indexed="64"/>
          <bgColor rgb="FF009999"/>
        </patternFill>
      </fill>
      <alignment horizontal="justify" vertical="center"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justify"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3" tint="0.39997558519241921"/>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Arial"/>
        <scheme val="none"/>
      </font>
      <fill>
        <patternFill patternType="solid">
          <fgColor indexed="64"/>
          <bgColor theme="0"/>
        </patternFill>
      </fill>
      <alignment horizontal="justify" vertical="center" textRotation="0" wrapText="0"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patternFill>
      </fill>
      <alignment horizontal="justify"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patternFill>
      </fill>
      <alignment horizontal="justify"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1" formatCode="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1"/>
        <color auto="1"/>
        <name val="Arial"/>
        <scheme val="none"/>
      </font>
      <fill>
        <patternFill patternType="solid">
          <fgColor indexed="64"/>
          <bgColor theme="0"/>
        </patternFill>
      </fill>
      <alignment horizontal="justify"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1"/>
        <color auto="1"/>
        <name val="Arial"/>
        <scheme val="none"/>
      </font>
      <fill>
        <patternFill patternType="solid">
          <fgColor indexed="64"/>
          <bgColor theme="0"/>
        </patternFill>
      </fill>
      <alignment horizontal="justify"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1"/>
    </dxf>
    <dxf>
      <font>
        <b val="0"/>
        <i val="0"/>
        <strike val="0"/>
        <condense val="0"/>
        <extend val="0"/>
        <outline val="0"/>
        <shadow val="0"/>
        <u val="none"/>
        <vertAlign val="baseline"/>
        <sz val="11"/>
        <color auto="1"/>
        <name val="Arial"/>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1"/>
        <color auto="1"/>
        <name val="Arial"/>
        <scheme val="none"/>
      </font>
      <fill>
        <patternFill patternType="solid">
          <fgColor indexed="64"/>
          <bgColor theme="0"/>
        </patternFill>
      </fill>
      <alignment horizontal="justify"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1"/>
    </dxf>
    <dxf>
      <font>
        <b val="0"/>
        <i val="0"/>
        <strike val="0"/>
        <condense val="0"/>
        <extend val="0"/>
        <outline val="0"/>
        <shadow val="0"/>
        <u val="none"/>
        <vertAlign val="baseline"/>
        <sz val="11"/>
        <color auto="1"/>
        <name val="Arial"/>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1"/>
        <color auto="1"/>
        <name val="Arial"/>
        <scheme val="none"/>
      </font>
      <fill>
        <patternFill patternType="solid">
          <fgColor indexed="64"/>
          <bgColor theme="0"/>
        </patternFill>
      </fill>
      <alignment horizontal="justify" vertical="center" textRotation="0" wrapText="0" indent="0" justifyLastLine="0" shrinkToFit="0" readingOrder="0"/>
      <border diagonalUp="0" diagonalDown="0" outline="0">
        <left/>
        <right style="thin">
          <color indexed="64"/>
        </right>
        <top style="thin">
          <color indexed="64"/>
        </top>
        <bottom style="thin">
          <color indexed="64"/>
        </bottom>
      </border>
      <protection locked="0" hidden="1"/>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vertAlign val="baseline"/>
        <sz val="11"/>
        <name val="Arial"/>
        <scheme val="none"/>
      </font>
      <fill>
        <patternFill patternType="solid">
          <fgColor indexed="64"/>
          <bgColor theme="0"/>
        </patternFill>
      </fill>
    </dxf>
    <dxf>
      <border outline="0">
        <bottom style="thin">
          <color indexed="64"/>
        </bottom>
      </border>
    </dxf>
    <dxf>
      <font>
        <b/>
        <i val="0"/>
        <strike val="0"/>
        <condense val="0"/>
        <extend val="0"/>
        <outline val="0"/>
        <shadow val="0"/>
        <u val="none"/>
        <vertAlign val="baseline"/>
        <sz val="11"/>
        <color theme="0"/>
        <name val="Arial"/>
        <scheme val="none"/>
      </font>
      <fill>
        <patternFill patternType="solid">
          <fgColor indexed="64"/>
          <bgColor rgb="FF8497B0"/>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s>
  <tableStyles count="0" defaultTableStyle="TableStyleMedium2" defaultPivotStyle="PivotStyleLight16"/>
  <colors>
    <mruColors>
      <color rgb="FFD9E1F2"/>
      <color rgb="FF8497AB"/>
      <color rgb="FFD9EBF7"/>
      <color rgb="FF8497B0"/>
      <color rgb="FF009999"/>
      <color rgb="FFD9FFF2"/>
      <color rgb="FFD9DDF2"/>
      <color rgb="FF84974C"/>
      <color rgb="FFF2F2F2"/>
      <color rgb="FF6E92C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213827</xdr:colOff>
      <xdr:row>1</xdr:row>
      <xdr:rowOff>48597</xdr:rowOff>
    </xdr:from>
    <xdr:to>
      <xdr:col>4</xdr:col>
      <xdr:colOff>1344127</xdr:colOff>
      <xdr:row>2</xdr:row>
      <xdr:rowOff>342641</xdr:rowOff>
    </xdr:to>
    <xdr:pic>
      <xdr:nvPicPr>
        <xdr:cNvPr id="4" name="Imagen 1">
          <a:extLst>
            <a:ext uri="{FF2B5EF4-FFF2-40B4-BE49-F238E27FC236}">
              <a16:creationId xmlns:a16="http://schemas.microsoft.com/office/drawing/2014/main" xmlns=""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98368" y="252704"/>
          <a:ext cx="1130300" cy="67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15997</xdr:colOff>
      <xdr:row>1</xdr:row>
      <xdr:rowOff>123826</xdr:rowOff>
    </xdr:from>
    <xdr:to>
      <xdr:col>4</xdr:col>
      <xdr:colOff>1</xdr:colOff>
      <xdr:row>2</xdr:row>
      <xdr:rowOff>238125</xdr:rowOff>
    </xdr:to>
    <xdr:pic>
      <xdr:nvPicPr>
        <xdr:cNvPr id="6" name="Imagen 1">
          <a:extLst>
            <a:ext uri="{FF2B5EF4-FFF2-40B4-BE49-F238E27FC236}">
              <a16:creationId xmlns:a16="http://schemas.microsoft.com/office/drawing/2014/main" xmlns="" id="{00000000-0008-0000-01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21397" y="314326"/>
          <a:ext cx="831729" cy="4952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19050</xdr:colOff>
      <xdr:row>1</xdr:row>
      <xdr:rowOff>142875</xdr:rowOff>
    </xdr:from>
    <xdr:to>
      <xdr:col>4</xdr:col>
      <xdr:colOff>3054</xdr:colOff>
      <xdr:row>2</xdr:row>
      <xdr:rowOff>257174</xdr:rowOff>
    </xdr:to>
    <xdr:pic>
      <xdr:nvPicPr>
        <xdr:cNvPr id="2" name="Imagen 1">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24450" y="342900"/>
          <a:ext cx="831729" cy="4952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11</xdr:col>
      <xdr:colOff>279785</xdr:colOff>
      <xdr:row>1</xdr:row>
      <xdr:rowOff>129541</xdr:rowOff>
    </xdr:from>
    <xdr:to>
      <xdr:col>11</xdr:col>
      <xdr:colOff>1111514</xdr:colOff>
      <xdr:row>2</xdr:row>
      <xdr:rowOff>248853</xdr:rowOff>
    </xdr:to>
    <xdr:pic>
      <xdr:nvPicPr>
        <xdr:cNvPr id="4" name="Imagen 3">
          <a:extLst>
            <a:ext uri="{FF2B5EF4-FFF2-40B4-BE49-F238E27FC236}">
              <a16:creationId xmlns:a16="http://schemas.microsoft.com/office/drawing/2014/main" xmlns="" id="{00000000-0008-0000-03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885035" y="320041"/>
          <a:ext cx="831729" cy="5003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11</xdr:col>
      <xdr:colOff>305252</xdr:colOff>
      <xdr:row>1</xdr:row>
      <xdr:rowOff>97884</xdr:rowOff>
    </xdr:from>
    <xdr:to>
      <xdr:col>11</xdr:col>
      <xdr:colOff>1136981</xdr:colOff>
      <xdr:row>2</xdr:row>
      <xdr:rowOff>217196</xdr:rowOff>
    </xdr:to>
    <xdr:pic>
      <xdr:nvPicPr>
        <xdr:cNvPr id="3" name="Imagen 2">
          <a:extLst>
            <a:ext uri="{FF2B5EF4-FFF2-40B4-BE49-F238E27FC236}">
              <a16:creationId xmlns:a16="http://schemas.microsoft.com/office/drawing/2014/main" xmlns="" id="{00000000-0008-0000-04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844452" y="288384"/>
          <a:ext cx="831729" cy="5003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4</xdr:col>
      <xdr:colOff>447675</xdr:colOff>
      <xdr:row>1</xdr:row>
      <xdr:rowOff>76200</xdr:rowOff>
    </xdr:from>
    <xdr:to>
      <xdr:col>4</xdr:col>
      <xdr:colOff>1279404</xdr:colOff>
      <xdr:row>2</xdr:row>
      <xdr:rowOff>380999</xdr:rowOff>
    </xdr:to>
    <xdr:pic>
      <xdr:nvPicPr>
        <xdr:cNvPr id="2" name="Imagen 1">
          <a:extLst>
            <a:ext uri="{FF2B5EF4-FFF2-40B4-BE49-F238E27FC236}">
              <a16:creationId xmlns:a16="http://schemas.microsoft.com/office/drawing/2014/main" xmlns=""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0" y="276225"/>
          <a:ext cx="831729" cy="4952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4</xdr:col>
      <xdr:colOff>581025</xdr:colOff>
      <xdr:row>1</xdr:row>
      <xdr:rowOff>123825</xdr:rowOff>
    </xdr:from>
    <xdr:to>
      <xdr:col>4</xdr:col>
      <xdr:colOff>1412754</xdr:colOff>
      <xdr:row>2</xdr:row>
      <xdr:rowOff>238124</xdr:rowOff>
    </xdr:to>
    <xdr:pic>
      <xdr:nvPicPr>
        <xdr:cNvPr id="6" name="Imagen 5">
          <a:extLst>
            <a:ext uri="{FF2B5EF4-FFF2-40B4-BE49-F238E27FC236}">
              <a16:creationId xmlns:a16="http://schemas.microsoft.com/office/drawing/2014/main" xmlns="" id="{00000000-0008-0000-06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57900" y="323850"/>
          <a:ext cx="831729" cy="4952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3</xdr:col>
      <xdr:colOff>11906</xdr:colOff>
      <xdr:row>5</xdr:row>
      <xdr:rowOff>378619</xdr:rowOff>
    </xdr:from>
    <xdr:to>
      <xdr:col>3</xdr:col>
      <xdr:colOff>1545431</xdr:colOff>
      <xdr:row>5</xdr:row>
      <xdr:rowOff>483394</xdr:rowOff>
    </xdr:to>
    <xdr:sp macro="" textlink="">
      <xdr:nvSpPr>
        <xdr:cNvPr id="2" name="Flecha: a la derecha 1">
          <a:extLst>
            <a:ext uri="{FF2B5EF4-FFF2-40B4-BE49-F238E27FC236}">
              <a16:creationId xmlns:a16="http://schemas.microsoft.com/office/drawing/2014/main" xmlns="" id="{00000000-0008-0000-0800-000002000000}"/>
            </a:ext>
          </a:extLst>
        </xdr:cNvPr>
        <xdr:cNvSpPr/>
      </xdr:nvSpPr>
      <xdr:spPr>
        <a:xfrm>
          <a:off x="3517106" y="1845469"/>
          <a:ext cx="1533525" cy="104775"/>
        </a:xfrm>
        <a:prstGeom prst="rightArrow">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edellingovco-my.sharepoint.com/FORMATOS/PlantillaFormato_CatalogoObjetosV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edellingovco-my.sharepoint.com/FORMATOS/Propueta_Formato_CatalogoObjetos06042021_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MAPA_REFERENCIA_MEDELLIN\FO_GINF043_Catalogo_Objetos_Geografico_2905202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MAPA_REFERENCIA_MEDELLIN\DiccionarioDatosGeograficosMapaReferencia_2905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Catalogo "/>
      <sheetName val="ListaTema"/>
      <sheetName val="2 Tema"/>
      <sheetName val="ListaGrupo"/>
      <sheetName val="Lista desplegable"/>
      <sheetName val="4 Objeto Geografico "/>
      <sheetName val="Dominios del Formulario"/>
      <sheetName val="Objeto (1)"/>
      <sheetName val="Objeto (2)"/>
      <sheetName val="Objeto (3)"/>
      <sheetName val="Objeto (4)"/>
    </sheetNames>
    <sheetDataSet>
      <sheetData sheetId="0" refreshError="1"/>
      <sheetData sheetId="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Catalogo "/>
      <sheetName val="2 Tema"/>
      <sheetName val="ListaGrupo"/>
      <sheetName val="Lista desplegable"/>
      <sheetName val="ListaProductor"/>
      <sheetName val="3 Grupo"/>
      <sheetName val="4 Objeto Geografico"/>
      <sheetName val="5 Dominios"/>
      <sheetName val="Dominios del Formulario"/>
      <sheetName val="Objeto (1)"/>
      <sheetName val="Objeto (2)"/>
      <sheetName val="Objeto (3)"/>
      <sheetName val="Objeto (4)"/>
      <sheetName val="Subtip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minios del Formulario"/>
    </sheetNames>
    <sheetDataSet>
      <sheetData sheetId="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_Listas"/>
    </sheetNames>
    <sheetDataSet>
      <sheetData sheetId="0"/>
    </sheetDataSet>
  </externalBook>
</externalLink>
</file>

<file path=xl/tables/table1.xml><?xml version="1.0" encoding="utf-8"?>
<table xmlns="http://schemas.openxmlformats.org/spreadsheetml/2006/main" id="5" name="Tabla5" displayName="Tabla5" ref="B7:L45" totalsRowShown="0" headerRowDxfId="77" dataDxfId="75" headerRowBorderDxfId="76" tableBorderDxfId="74" totalsRowBorderDxfId="73">
  <tableColumns count="11">
    <tableColumn id="1" name="Tema" dataDxfId="72"/>
    <tableColumn id="2" name="Código_x000a_  Tema" dataDxfId="71">
      <calculatedColumnFormula>IFERROR(VLOOKUP(B8,Tabla6[],2)," ")</calculatedColumnFormula>
    </tableColumn>
    <tableColumn id="3" name="Grupo" dataDxfId="70"/>
    <tableColumn id="4" name="Código_x000a_Grupo" dataDxfId="69">
      <calculatedColumnFormula>IFERROR(VLOOKUP(D8,Tabla7[],2)," ")</calculatedColumnFormula>
    </tableColumn>
    <tableColumn id="5" name="Productor" dataDxfId="68"/>
    <tableColumn id="6" name="Código _x000a_Productor" dataDxfId="67">
      <calculatedColumnFormula>IFERROR(VLOOKUP(F8,Tabla1[#All],2)," ")</calculatedColumnFormula>
    </tableColumn>
    <tableColumn id="7" name="Nombre Objeto" dataDxfId="66"/>
    <tableColumn id="8" name="Código _x000a_Objeto " dataDxfId="65">
      <calculatedColumnFormula>CONCATENATE(Tabla5[[#This Row],[Código
Grupo]],Tabla5[[#This Row],[Código 
Productor]],#REF!)</calculatedColumnFormula>
    </tableColumn>
    <tableColumn id="9" name="Definición" dataDxfId="64"/>
    <tableColumn id="10" name="Alias " dataDxfId="63"/>
    <tableColumn id="11" name="Subtipo" dataDxfId="62"/>
  </tableColumns>
  <tableStyleInfo name="TableStyleMedium2" showFirstColumn="0" showLastColumn="0" showRowStripes="1" showColumnStripes="0"/>
</table>
</file>

<file path=xl/tables/table2.xml><?xml version="1.0" encoding="utf-8"?>
<table xmlns="http://schemas.openxmlformats.org/spreadsheetml/2006/main" id="4" name="Tabla4" displayName="Tabla4" ref="A1:AM8" totalsRowShown="0" headerRowDxfId="61" dataDxfId="59" headerRowBorderDxfId="60" tableBorderDxfId="58" totalsRowBorderDxfId="57">
  <autoFilter ref="A1:AM8"/>
  <tableColumns count="39">
    <tableColumn id="1" name="1" dataDxfId="56"/>
    <tableColumn id="2" name="2" dataDxfId="55"/>
    <tableColumn id="3" name="3" dataDxfId="54"/>
    <tableColumn id="4" name="4" dataDxfId="53"/>
    <tableColumn id="5" name="5" dataDxfId="52"/>
    <tableColumn id="6" name="6" dataDxfId="51"/>
    <tableColumn id="7" name="7" dataDxfId="50"/>
    <tableColumn id="8" name="8" dataDxfId="49"/>
    <tableColumn id="9" name="9" dataDxfId="48"/>
    <tableColumn id="10" name="10" dataDxfId="47"/>
    <tableColumn id="11" name="11" dataDxfId="46"/>
    <tableColumn id="12" name="14" dataDxfId="45"/>
    <tableColumn id="13" name="15" dataDxfId="44"/>
    <tableColumn id="14" name="16" dataDxfId="43"/>
    <tableColumn id="15" name="17" dataDxfId="42"/>
    <tableColumn id="16" name="18" dataDxfId="41"/>
    <tableColumn id="17" name="19" dataDxfId="40"/>
    <tableColumn id="18" name="20" dataDxfId="39"/>
    <tableColumn id="19" name="21" dataDxfId="38"/>
    <tableColumn id="20" name="22" dataDxfId="37"/>
    <tableColumn id="21" name="23" dataDxfId="36"/>
    <tableColumn id="22" name="24" dataDxfId="35"/>
    <tableColumn id="23" name="25" dataDxfId="34"/>
    <tableColumn id="24" name="26" dataDxfId="33"/>
    <tableColumn id="25" name="27" dataDxfId="32"/>
    <tableColumn id="26" name="28" dataDxfId="31"/>
    <tableColumn id="27" name="29" dataDxfId="30"/>
    <tableColumn id="28" name="30" dataDxfId="29"/>
    <tableColumn id="29" name="31" dataDxfId="28"/>
    <tableColumn id="30" name="32" dataDxfId="27"/>
    <tableColumn id="31" name="33" dataDxfId="26"/>
    <tableColumn id="32" name="34" dataDxfId="25"/>
    <tableColumn id="33" name="35" dataDxfId="24"/>
    <tableColumn id="34" name="36" dataDxfId="23"/>
    <tableColumn id="35" name="37" dataDxfId="22"/>
    <tableColumn id="36" name="38" dataDxfId="21"/>
    <tableColumn id="37" name="39" dataDxfId="20"/>
    <tableColumn id="38" name="40" dataDxfId="19"/>
    <tableColumn id="39" name="41" dataDxfId="18"/>
  </tableColumns>
  <tableStyleInfo name="TableStyleMedium2" showFirstColumn="0" showLastColumn="0" showRowStripes="1" showColumnStripes="0"/>
</table>
</file>

<file path=xl/tables/table3.xml><?xml version="1.0" encoding="utf-8"?>
<table xmlns="http://schemas.openxmlformats.org/spreadsheetml/2006/main" id="1" name="Tabla6" displayName="Tabla6" ref="A1:D27" totalsRowShown="0" headerRowDxfId="17" dataDxfId="16">
  <autoFilter ref="A1:D27"/>
  <tableColumns count="4">
    <tableColumn id="1" name="Tema" dataDxfId="15"/>
    <tableColumn id="2" name="Código_x000a_Tema" dataDxfId="14"/>
    <tableColumn id="3" name="Definicion " dataDxfId="13"/>
    <tableColumn id="4" name="Alias" dataDxfId="12"/>
  </tableColumns>
  <tableStyleInfo name="TableStyleMedium2" showFirstColumn="0" showLastColumn="0" showRowStripes="1" showColumnStripes="0"/>
</table>
</file>

<file path=xl/tables/table4.xml><?xml version="1.0" encoding="utf-8"?>
<table xmlns="http://schemas.openxmlformats.org/spreadsheetml/2006/main" id="3" name="Tabla7" displayName="Tabla7" ref="A1:D82" totalsRowShown="0" headerRowDxfId="11">
  <sortState ref="A2:D75">
    <sortCondition ref="A1:A86"/>
  </sortState>
  <tableColumns count="4">
    <tableColumn id="1" name="Grupo" dataDxfId="10"/>
    <tableColumn id="5" name="Codigo " dataDxfId="9"/>
    <tableColumn id="3" name="Definición" dataDxfId="8"/>
    <tableColumn id="4" name="Alias " dataDxfId="7"/>
  </tableColumns>
  <tableStyleInfo showFirstColumn="0" showLastColumn="0" showRowStripes="1" showColumnStripes="0"/>
</table>
</file>

<file path=xl/tables/table5.xml><?xml version="1.0" encoding="utf-8"?>
<table xmlns="http://schemas.openxmlformats.org/spreadsheetml/2006/main" id="2" name="Tabla1" displayName="Tabla1" ref="A1:B70" totalsRowShown="0" headerRowDxfId="6" dataDxfId="4" headerRowBorderDxfId="5" tableBorderDxfId="3" totalsRowBorderDxfId="2">
  <autoFilter ref="A1:B70"/>
  <tableColumns count="2">
    <tableColumn id="1" name="Productor" dataDxfId="1"/>
    <tableColumn id="2" name="Cod_Productor" dataDxfId="0"/>
  </tableColumns>
  <tableStyleInfo name="TableStyleLight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istemas.informacion.territorial@medellin.gov.co" TargetMode="External"/></Relationships>
</file>

<file path=xl/worksheets/_rels/sheet10.xml.rels><?xml version="1.0" encoding="UTF-8" standalone="yes"?>
<Relationships xmlns="http://schemas.openxmlformats.org/package/2006/relationships"><Relationship Id="rId1" Type="http://schemas.openxmlformats.org/officeDocument/2006/relationships/table" Target="../tables/table2.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3.xml"/></Relationships>
</file>

<file path=xl/worksheets/_rels/sheet12.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1:H71"/>
  <sheetViews>
    <sheetView showGridLines="0" tabSelected="1" zoomScale="78" zoomScaleNormal="78" zoomScalePageLayoutView="69" workbookViewId="0">
      <selection activeCell="B1" sqref="B1"/>
    </sheetView>
  </sheetViews>
  <sheetFormatPr baseColWidth="10" defaultColWidth="11.42578125" defaultRowHeight="15"/>
  <cols>
    <col min="1" max="1" width="3.42578125" style="3" customWidth="1"/>
    <col min="2" max="2" width="32" style="3" customWidth="1"/>
    <col min="3" max="3" width="33.85546875" style="3" customWidth="1"/>
    <col min="4" max="4" width="11.42578125" style="3"/>
    <col min="5" max="5" width="23.140625" style="3" customWidth="1"/>
    <col min="6" max="16384" width="11.42578125" style="3"/>
  </cols>
  <sheetData>
    <row r="1" spans="2:8" ht="15.75">
      <c r="B1" s="22"/>
      <c r="C1" s="29"/>
      <c r="D1" s="29"/>
      <c r="E1" s="30"/>
    </row>
    <row r="2" spans="2:8" ht="30" customHeight="1">
      <c r="B2" s="104" t="s">
        <v>0</v>
      </c>
      <c r="C2" s="210" t="s">
        <v>1</v>
      </c>
      <c r="D2" s="211"/>
      <c r="E2" s="212"/>
    </row>
    <row r="3" spans="2:8" ht="29.25" customHeight="1">
      <c r="B3" s="97" t="s">
        <v>2</v>
      </c>
      <c r="C3" s="214" t="s">
        <v>3</v>
      </c>
      <c r="D3" s="215"/>
      <c r="E3" s="213"/>
    </row>
    <row r="4" spans="2:8" ht="32.25" customHeight="1">
      <c r="B4" s="207" t="s">
        <v>4</v>
      </c>
      <c r="C4" s="208"/>
      <c r="D4" s="208"/>
      <c r="E4" s="209"/>
    </row>
    <row r="6" spans="2:8" ht="51" customHeight="1">
      <c r="B6" s="220" t="s">
        <v>5</v>
      </c>
      <c r="C6" s="221"/>
      <c r="D6" s="221"/>
      <c r="E6" s="221"/>
    </row>
    <row r="7" spans="2:8" ht="35.25" customHeight="1">
      <c r="B7" s="32" t="s">
        <v>6</v>
      </c>
      <c r="C7" s="169">
        <v>15002</v>
      </c>
      <c r="D7" s="170"/>
      <c r="E7" s="171"/>
    </row>
    <row r="8" spans="2:8" ht="39.75" customHeight="1">
      <c r="B8" s="27" t="s">
        <v>7</v>
      </c>
      <c r="C8" s="218" t="s">
        <v>8</v>
      </c>
      <c r="D8" s="218"/>
      <c r="E8" s="218"/>
      <c r="H8" s="11"/>
    </row>
    <row r="9" spans="2:8" ht="43.5" customHeight="1">
      <c r="B9" s="27" t="s">
        <v>9</v>
      </c>
      <c r="C9" s="216" t="s">
        <v>10</v>
      </c>
      <c r="D9" s="216"/>
      <c r="E9" s="216"/>
    </row>
    <row r="10" spans="2:8" ht="39" customHeight="1">
      <c r="B10" s="27" t="s">
        <v>11</v>
      </c>
      <c r="C10" s="216" t="s">
        <v>12</v>
      </c>
      <c r="D10" s="216"/>
      <c r="E10" s="216"/>
    </row>
    <row r="11" spans="2:8" ht="135" customHeight="1">
      <c r="B11" s="27" t="s">
        <v>13</v>
      </c>
      <c r="C11" s="216" t="s">
        <v>14</v>
      </c>
      <c r="D11" s="216"/>
      <c r="E11" s="216"/>
    </row>
    <row r="12" spans="2:8" ht="29.25" customHeight="1">
      <c r="B12" s="27" t="s">
        <v>15</v>
      </c>
      <c r="C12" s="216" t="s">
        <v>16</v>
      </c>
      <c r="D12" s="216"/>
      <c r="E12" s="216"/>
    </row>
    <row r="13" spans="2:8">
      <c r="B13" s="27" t="s">
        <v>17</v>
      </c>
      <c r="C13" s="217" t="s">
        <v>18</v>
      </c>
      <c r="D13" s="217"/>
      <c r="E13" s="217"/>
    </row>
    <row r="14" spans="2:8">
      <c r="B14" s="32" t="s">
        <v>19</v>
      </c>
      <c r="C14" s="172">
        <v>44712</v>
      </c>
      <c r="D14" s="173"/>
      <c r="E14" s="174"/>
    </row>
    <row r="15" spans="2:8" ht="60" customHeight="1">
      <c r="B15" s="27" t="s">
        <v>20</v>
      </c>
      <c r="C15" s="218" t="s">
        <v>21</v>
      </c>
      <c r="D15" s="218"/>
      <c r="E15" s="218"/>
    </row>
    <row r="16" spans="2:8">
      <c r="B16" s="227" t="s">
        <v>22</v>
      </c>
      <c r="C16" s="219" t="s">
        <v>23</v>
      </c>
      <c r="D16" s="219"/>
      <c r="E16" s="219"/>
    </row>
    <row r="17" spans="2:6">
      <c r="B17" s="227"/>
      <c r="C17" s="222" t="s">
        <v>24</v>
      </c>
      <c r="D17" s="222"/>
      <c r="E17" s="222"/>
    </row>
    <row r="18" spans="2:6">
      <c r="B18" s="227"/>
      <c r="C18" s="222" t="s">
        <v>25</v>
      </c>
      <c r="D18" s="222"/>
      <c r="E18" s="222"/>
    </row>
    <row r="19" spans="2:6" ht="54.75" customHeight="1">
      <c r="B19" s="27" t="s">
        <v>26</v>
      </c>
      <c r="C19" s="222" t="s">
        <v>27</v>
      </c>
      <c r="D19" s="222"/>
      <c r="E19" s="222"/>
      <c r="F19" s="4"/>
    </row>
    <row r="20" spans="2:6">
      <c r="B20" s="27" t="s">
        <v>28</v>
      </c>
      <c r="C20" s="222" t="s">
        <v>29</v>
      </c>
      <c r="D20" s="222"/>
      <c r="E20" s="222"/>
      <c r="F20" s="4"/>
    </row>
    <row r="21" spans="2:6" ht="15" customHeight="1">
      <c r="B21" s="27" t="s">
        <v>30</v>
      </c>
      <c r="C21" s="226" t="s">
        <v>31</v>
      </c>
      <c r="D21" s="222"/>
      <c r="E21" s="222"/>
      <c r="F21" s="4"/>
    </row>
    <row r="22" spans="2:6">
      <c r="B22" s="27" t="s">
        <v>32</v>
      </c>
      <c r="C22" s="222">
        <v>50019</v>
      </c>
      <c r="D22" s="222"/>
      <c r="E22" s="222"/>
      <c r="F22" s="4"/>
    </row>
    <row r="23" spans="2:6">
      <c r="B23" s="27" t="s">
        <v>33</v>
      </c>
      <c r="C23" s="223" t="s">
        <v>34</v>
      </c>
      <c r="D23" s="223"/>
      <c r="E23" s="223"/>
      <c r="F23" s="4"/>
    </row>
    <row r="24" spans="2:6">
      <c r="B24" s="24"/>
      <c r="C24" s="18"/>
      <c r="D24" s="19"/>
      <c r="E24" s="20"/>
    </row>
    <row r="25" spans="2:6">
      <c r="B25" s="224" t="s">
        <v>35</v>
      </c>
      <c r="C25" s="225"/>
      <c r="D25" s="225"/>
      <c r="E25" s="225"/>
    </row>
    <row r="26" spans="2:6">
      <c r="B26" s="23" t="s">
        <v>36</v>
      </c>
      <c r="C26" s="23" t="s">
        <v>37</v>
      </c>
      <c r="D26" s="23" t="s">
        <v>38</v>
      </c>
      <c r="E26" s="23" t="s">
        <v>39</v>
      </c>
    </row>
    <row r="27" spans="2:6" ht="28.5">
      <c r="B27" s="175">
        <v>44712</v>
      </c>
      <c r="C27" s="158" t="s">
        <v>40</v>
      </c>
      <c r="D27" s="176" t="s">
        <v>18</v>
      </c>
      <c r="E27" s="164" t="s">
        <v>41</v>
      </c>
    </row>
    <row r="28" spans="2:6">
      <c r="B28" s="177"/>
      <c r="C28" s="178"/>
      <c r="D28" s="179"/>
      <c r="E28" s="178"/>
    </row>
    <row r="29" spans="2:6">
      <c r="B29" s="180"/>
      <c r="C29" s="181"/>
      <c r="D29" s="182"/>
      <c r="E29" s="181"/>
    </row>
    <row r="30" spans="2:6">
      <c r="B30" s="20"/>
      <c r="C30" s="20"/>
      <c r="D30" s="20"/>
      <c r="E30" s="20"/>
    </row>
    <row r="31" spans="2:6">
      <c r="B31" s="20"/>
      <c r="C31" s="20"/>
      <c r="D31" s="20"/>
      <c r="E31" s="20"/>
    </row>
    <row r="32" spans="2:6">
      <c r="B32" s="20"/>
      <c r="C32" s="20"/>
      <c r="D32" s="20"/>
      <c r="E32" s="20"/>
    </row>
    <row r="33" spans="2:5">
      <c r="B33" s="20"/>
      <c r="C33" s="20"/>
      <c r="D33" s="20"/>
      <c r="E33" s="20"/>
    </row>
    <row r="34" spans="2:5">
      <c r="B34" s="20"/>
      <c r="C34" s="20"/>
      <c r="D34" s="20"/>
      <c r="E34" s="20"/>
    </row>
    <row r="35" spans="2:5">
      <c r="B35" s="20"/>
      <c r="C35" s="20"/>
      <c r="D35" s="20"/>
      <c r="E35" s="20"/>
    </row>
    <row r="36" spans="2:5">
      <c r="B36" s="20"/>
      <c r="C36" s="20"/>
      <c r="D36" s="20"/>
      <c r="E36" s="20"/>
    </row>
    <row r="37" spans="2:5">
      <c r="B37" s="20"/>
      <c r="C37" s="20"/>
      <c r="D37" s="20"/>
      <c r="E37" s="20"/>
    </row>
    <row r="38" spans="2:5">
      <c r="B38" s="20"/>
      <c r="C38" s="20"/>
      <c r="D38" s="20"/>
      <c r="E38" s="20"/>
    </row>
    <row r="39" spans="2:5">
      <c r="B39" s="20"/>
      <c r="C39" s="20"/>
      <c r="D39" s="20"/>
      <c r="E39" s="20"/>
    </row>
    <row r="40" spans="2:5">
      <c r="B40" s="20"/>
      <c r="C40" s="20"/>
      <c r="D40" s="20"/>
      <c r="E40" s="20"/>
    </row>
    <row r="41" spans="2:5">
      <c r="B41" s="20"/>
      <c r="C41" s="20"/>
      <c r="D41" s="20"/>
      <c r="E41" s="20"/>
    </row>
    <row r="42" spans="2:5">
      <c r="B42" s="20"/>
      <c r="C42" s="20"/>
      <c r="D42" s="20"/>
      <c r="E42" s="20"/>
    </row>
    <row r="43" spans="2:5">
      <c r="B43" s="20"/>
      <c r="C43" s="20"/>
      <c r="D43" s="20"/>
      <c r="E43" s="20"/>
    </row>
    <row r="44" spans="2:5">
      <c r="B44" s="20"/>
      <c r="C44" s="20"/>
      <c r="D44" s="20"/>
      <c r="E44" s="20"/>
    </row>
    <row r="45" spans="2:5">
      <c r="B45" s="20"/>
      <c r="C45" s="20"/>
      <c r="D45" s="20"/>
      <c r="E45" s="20"/>
    </row>
    <row r="46" spans="2:5">
      <c r="B46" s="20"/>
      <c r="C46" s="20"/>
      <c r="D46" s="20"/>
      <c r="E46" s="20"/>
    </row>
    <row r="47" spans="2:5">
      <c r="B47" s="20"/>
      <c r="C47" s="20"/>
      <c r="D47" s="20"/>
      <c r="E47" s="20"/>
    </row>
    <row r="48" spans="2:5">
      <c r="B48" s="20"/>
      <c r="C48" s="20"/>
      <c r="D48" s="20"/>
      <c r="E48" s="20"/>
    </row>
    <row r="49" spans="2:5">
      <c r="B49" s="20"/>
      <c r="C49" s="20"/>
      <c r="D49" s="20"/>
      <c r="E49" s="20"/>
    </row>
    <row r="50" spans="2:5">
      <c r="B50" s="20"/>
      <c r="C50" s="20"/>
      <c r="D50" s="20"/>
      <c r="E50" s="20"/>
    </row>
    <row r="51" spans="2:5">
      <c r="B51" s="20"/>
      <c r="C51" s="20"/>
      <c r="D51" s="20"/>
      <c r="E51" s="20"/>
    </row>
    <row r="52" spans="2:5">
      <c r="B52" s="20"/>
      <c r="C52" s="20"/>
      <c r="D52" s="20"/>
      <c r="E52" s="20"/>
    </row>
    <row r="53" spans="2:5">
      <c r="B53" s="20"/>
      <c r="C53" s="20"/>
      <c r="D53" s="20"/>
      <c r="E53" s="20"/>
    </row>
    <row r="54" spans="2:5">
      <c r="B54" s="20"/>
      <c r="C54" s="20"/>
      <c r="D54" s="20"/>
      <c r="E54" s="20"/>
    </row>
    <row r="55" spans="2:5">
      <c r="B55" s="20"/>
      <c r="C55" s="20"/>
      <c r="D55" s="20"/>
      <c r="E55" s="20"/>
    </row>
    <row r="56" spans="2:5">
      <c r="B56" s="20"/>
      <c r="C56" s="20"/>
      <c r="D56" s="20"/>
      <c r="E56" s="20"/>
    </row>
    <row r="57" spans="2:5">
      <c r="B57" s="20"/>
      <c r="C57" s="20"/>
      <c r="D57" s="20"/>
      <c r="E57" s="20"/>
    </row>
    <row r="58" spans="2:5">
      <c r="B58" s="20"/>
      <c r="C58" s="20"/>
      <c r="D58" s="20"/>
      <c r="E58" s="20"/>
    </row>
    <row r="59" spans="2:5">
      <c r="B59" s="20"/>
      <c r="C59" s="20"/>
      <c r="D59" s="20"/>
      <c r="E59" s="20"/>
    </row>
    <row r="60" spans="2:5">
      <c r="B60" s="20"/>
      <c r="C60" s="20"/>
      <c r="D60" s="20"/>
      <c r="E60" s="20"/>
    </row>
    <row r="61" spans="2:5">
      <c r="B61" s="20"/>
      <c r="C61" s="20"/>
      <c r="D61" s="20"/>
      <c r="E61" s="20"/>
    </row>
    <row r="62" spans="2:5">
      <c r="B62" s="20"/>
      <c r="C62" s="20"/>
      <c r="D62" s="20"/>
      <c r="E62" s="20"/>
    </row>
    <row r="63" spans="2:5">
      <c r="B63" s="20"/>
      <c r="C63" s="20"/>
      <c r="D63" s="20"/>
      <c r="E63" s="20"/>
    </row>
    <row r="64" spans="2:5">
      <c r="B64" s="20"/>
      <c r="C64" s="20"/>
      <c r="D64" s="20"/>
      <c r="E64" s="20"/>
    </row>
    <row r="65" spans="2:5">
      <c r="B65" s="20"/>
      <c r="C65" s="20"/>
      <c r="D65" s="20"/>
      <c r="E65" s="20"/>
    </row>
    <row r="66" spans="2:5">
      <c r="B66" s="20"/>
      <c r="C66" s="20"/>
      <c r="D66" s="20"/>
      <c r="E66" s="20"/>
    </row>
    <row r="67" spans="2:5">
      <c r="B67" s="20"/>
      <c r="C67" s="20"/>
      <c r="D67" s="20"/>
      <c r="E67" s="20"/>
    </row>
    <row r="68" spans="2:5">
      <c r="B68" s="20"/>
      <c r="C68" s="20"/>
      <c r="D68" s="20"/>
      <c r="E68" s="20"/>
    </row>
    <row r="69" spans="2:5">
      <c r="B69" s="20"/>
      <c r="C69" s="20"/>
      <c r="D69" s="20"/>
      <c r="E69" s="20"/>
    </row>
    <row r="70" spans="2:5">
      <c r="B70" s="20"/>
      <c r="C70" s="20"/>
      <c r="D70" s="20"/>
      <c r="E70" s="20"/>
    </row>
    <row r="71" spans="2:5">
      <c r="B71" s="20"/>
      <c r="C71" s="20"/>
      <c r="D71" s="20"/>
      <c r="E71" s="20"/>
    </row>
  </sheetData>
  <sheetProtection sheet="1" formatCells="0" formatColumns="0" formatRows="0" insertColumns="0" insertRows="0" insertHyperlinks="0" deleteColumns="0" deleteRows="0"/>
  <mergeCells count="22">
    <mergeCell ref="C22:E22"/>
    <mergeCell ref="C23:E23"/>
    <mergeCell ref="B25:E25"/>
    <mergeCell ref="C19:E19"/>
    <mergeCell ref="C17:E17"/>
    <mergeCell ref="C18:E18"/>
    <mergeCell ref="C20:E20"/>
    <mergeCell ref="C21:E21"/>
    <mergeCell ref="B16:B18"/>
    <mergeCell ref="C13:E13"/>
    <mergeCell ref="C15:E15"/>
    <mergeCell ref="C16:E16"/>
    <mergeCell ref="C11:E11"/>
    <mergeCell ref="B6:E6"/>
    <mergeCell ref="C8:E8"/>
    <mergeCell ref="C9:E9"/>
    <mergeCell ref="C10:E10"/>
    <mergeCell ref="B4:E4"/>
    <mergeCell ref="C2:D2"/>
    <mergeCell ref="E2:E3"/>
    <mergeCell ref="C3:D3"/>
    <mergeCell ref="C12:E12"/>
  </mergeCells>
  <dataValidations count="3">
    <dataValidation type="date" operator="greaterThan" allowBlank="1" showInputMessage="1" showErrorMessage="1" sqref="C14 B27:B29">
      <formula1>44287</formula1>
    </dataValidation>
    <dataValidation type="date" operator="greaterThan" allowBlank="1" showInputMessage="1" showErrorMessage="1" promptTitle="Diligencie la fecha" sqref="D14:E14">
      <formula1>44287</formula1>
    </dataValidation>
    <dataValidation type="textLength" operator="greaterThanOrEqual" allowBlank="1" showInputMessage="1" showErrorMessage="1" sqref="C7:D7">
      <formula1>5</formula1>
    </dataValidation>
  </dataValidations>
  <hyperlinks>
    <hyperlink ref="C21" r:id="rId1"/>
  </hyperlinks>
  <printOptions horizontalCentered="1"/>
  <pageMargins left="0.70866141732283472" right="0.70866141732283472" top="1.1811023622047245" bottom="1.9685039370078741" header="0.31496062992125984" footer="0.31496062992125984"/>
  <pageSetup scale="60" orientation="portrait" r:id="rId2"/>
  <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'Dominios del Formulario'!$A$2:$A$11</xm:f>
          </x14:formula1>
          <xm:sqref>C17:E18</xm:sqref>
        </x14:dataValidation>
        <x14:dataValidation type="list" allowBlank="1" showInputMessage="1" showErrorMessage="1" prompt="Seleccione el rol del productor del Catálogo de Objetos. En caso que cumpla más de uno, seleccionelo en la siguiente celda.">
          <x14:formula1>
            <xm:f>'Dominios del Formulario'!$A$2:$A$11</xm:f>
          </x14:formula1>
          <xm:sqref>C16:E16</xm:sqref>
        </x14:dataValidation>
        <x14:dataValidation type="list" allowBlank="1" showInputMessage="1" showErrorMessage="1">
          <x14:formula1>
            <xm:f>'Dominios del Formulario'!$J$2:$J$4</xm:f>
          </x14:formula1>
          <xm:sqref>E28:E29</xm:sqref>
        </x14:dataValidation>
        <x14:dataValidation type="list" allowBlank="1" showInputMessage="1" showErrorMessage="1">
          <x14:formula1>
            <xm:f>'[3]Dominios del Formulario'!#REF!</xm:f>
          </x14:formula1>
          <xm:sqref>E27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8"/>
  <sheetViews>
    <sheetView zoomScale="59" zoomScaleNormal="59" workbookViewId="0">
      <selection activeCell="V5" sqref="V5"/>
    </sheetView>
  </sheetViews>
  <sheetFormatPr baseColWidth="10" defaultColWidth="28.85546875" defaultRowHeight="15.75"/>
  <cols>
    <col min="1" max="1" width="16.42578125" style="74" bestFit="1" customWidth="1"/>
    <col min="2" max="20" width="28.85546875" style="73"/>
    <col min="21" max="21" width="28.85546875" style="73" customWidth="1"/>
    <col min="22" max="16384" width="28.85546875" style="73"/>
  </cols>
  <sheetData>
    <row r="1" spans="1:39">
      <c r="A1" s="93" t="s">
        <v>1953</v>
      </c>
      <c r="B1" s="94" t="s">
        <v>1954</v>
      </c>
      <c r="C1" s="95" t="s">
        <v>1955</v>
      </c>
      <c r="D1" s="95" t="s">
        <v>1956</v>
      </c>
      <c r="E1" s="95" t="s">
        <v>1957</v>
      </c>
      <c r="F1" s="95" t="s">
        <v>1958</v>
      </c>
      <c r="G1" s="95" t="s">
        <v>1959</v>
      </c>
      <c r="H1" s="95" t="s">
        <v>1960</v>
      </c>
      <c r="I1" s="95" t="s">
        <v>1961</v>
      </c>
      <c r="J1" s="95" t="s">
        <v>1962</v>
      </c>
      <c r="K1" s="95" t="s">
        <v>1963</v>
      </c>
      <c r="L1" s="95" t="s">
        <v>1964</v>
      </c>
      <c r="M1" s="95" t="s">
        <v>1965</v>
      </c>
      <c r="N1" s="95" t="s">
        <v>1966</v>
      </c>
      <c r="O1" s="95" t="s">
        <v>1967</v>
      </c>
      <c r="P1" s="95" t="s">
        <v>1968</v>
      </c>
      <c r="Q1" s="95" t="s">
        <v>1969</v>
      </c>
      <c r="R1" s="95" t="s">
        <v>1970</v>
      </c>
      <c r="S1" s="95" t="s">
        <v>1971</v>
      </c>
      <c r="T1" s="95" t="s">
        <v>1972</v>
      </c>
      <c r="U1" s="95" t="s">
        <v>1973</v>
      </c>
      <c r="V1" s="95" t="s">
        <v>1974</v>
      </c>
      <c r="W1" s="95" t="s">
        <v>1975</v>
      </c>
      <c r="X1" s="95" t="s">
        <v>1976</v>
      </c>
      <c r="Y1" s="95" t="s">
        <v>1977</v>
      </c>
      <c r="Z1" s="95" t="s">
        <v>1978</v>
      </c>
      <c r="AA1" s="95" t="s">
        <v>1979</v>
      </c>
      <c r="AB1" s="95" t="s">
        <v>1980</v>
      </c>
      <c r="AC1" s="95" t="s">
        <v>1981</v>
      </c>
      <c r="AD1" s="95" t="s">
        <v>1982</v>
      </c>
      <c r="AE1" s="95" t="s">
        <v>1983</v>
      </c>
      <c r="AF1" s="95" t="s">
        <v>1984</v>
      </c>
      <c r="AG1" s="95" t="s">
        <v>1985</v>
      </c>
      <c r="AH1" s="95" t="s">
        <v>1986</v>
      </c>
      <c r="AI1" s="95" t="s">
        <v>1987</v>
      </c>
      <c r="AJ1" s="95" t="s">
        <v>1988</v>
      </c>
      <c r="AK1" s="95" t="s">
        <v>1989</v>
      </c>
      <c r="AL1" s="95" t="s">
        <v>1990</v>
      </c>
      <c r="AM1" s="96" t="s">
        <v>1991</v>
      </c>
    </row>
    <row r="2" spans="1:39" ht="133.5" customHeight="1">
      <c r="A2" s="86" t="s">
        <v>1949</v>
      </c>
      <c r="B2" s="74" t="s">
        <v>6</v>
      </c>
      <c r="C2" s="74" t="s">
        <v>7</v>
      </c>
      <c r="D2" s="74" t="s">
        <v>9</v>
      </c>
      <c r="E2" s="74" t="s">
        <v>11</v>
      </c>
      <c r="F2" s="74" t="s">
        <v>13</v>
      </c>
      <c r="G2" s="74" t="s">
        <v>15</v>
      </c>
      <c r="H2" s="74" t="s">
        <v>1992</v>
      </c>
      <c r="I2" s="74" t="s">
        <v>19</v>
      </c>
      <c r="J2" s="74" t="s">
        <v>20</v>
      </c>
      <c r="K2" s="74" t="s">
        <v>22</v>
      </c>
      <c r="L2" s="74" t="s">
        <v>26</v>
      </c>
      <c r="M2" s="74" t="s">
        <v>28</v>
      </c>
      <c r="N2" s="74" t="s">
        <v>30</v>
      </c>
      <c r="O2" s="74" t="s">
        <v>32</v>
      </c>
      <c r="P2" s="74" t="s">
        <v>33</v>
      </c>
      <c r="Q2" s="74" t="s">
        <v>36</v>
      </c>
      <c r="R2" s="74" t="s">
        <v>37</v>
      </c>
      <c r="S2" s="74" t="s">
        <v>38</v>
      </c>
      <c r="T2" s="74" t="s">
        <v>39</v>
      </c>
      <c r="U2" s="72" t="s">
        <v>1993</v>
      </c>
      <c r="V2" s="72" t="s">
        <v>1994</v>
      </c>
      <c r="W2" s="72" t="s">
        <v>1995</v>
      </c>
      <c r="X2" s="72" t="s">
        <v>1996</v>
      </c>
      <c r="Y2" s="72" t="s">
        <v>1997</v>
      </c>
      <c r="Z2" s="72" t="s">
        <v>1998</v>
      </c>
      <c r="AA2" s="72" t="s">
        <v>1999</v>
      </c>
      <c r="AB2" s="72" t="s">
        <v>2000</v>
      </c>
      <c r="AC2" s="75" t="s">
        <v>2001</v>
      </c>
      <c r="AD2" s="72" t="s">
        <v>2002</v>
      </c>
      <c r="AE2" s="72" t="s">
        <v>2003</v>
      </c>
      <c r="AF2" s="72" t="s">
        <v>2004</v>
      </c>
      <c r="AG2" s="72" t="s">
        <v>2005</v>
      </c>
      <c r="AH2" s="72" t="s">
        <v>2006</v>
      </c>
      <c r="AI2" s="72" t="s">
        <v>2007</v>
      </c>
      <c r="AJ2" s="72" t="s">
        <v>2008</v>
      </c>
      <c r="AK2" s="72" t="s">
        <v>2009</v>
      </c>
      <c r="AL2" s="72" t="s">
        <v>2010</v>
      </c>
      <c r="AM2" s="78" t="s">
        <v>2011</v>
      </c>
    </row>
    <row r="3" spans="1:39" ht="126">
      <c r="A3" s="86" t="s">
        <v>2012</v>
      </c>
      <c r="B3" s="74" t="s">
        <v>7</v>
      </c>
      <c r="C3" s="74" t="s">
        <v>44</v>
      </c>
      <c r="D3" s="74" t="s">
        <v>45</v>
      </c>
      <c r="E3" s="74" t="s">
        <v>46</v>
      </c>
      <c r="F3" s="74" t="s">
        <v>47</v>
      </c>
      <c r="G3" s="74" t="s">
        <v>2013</v>
      </c>
      <c r="H3" s="74" t="s">
        <v>2013</v>
      </c>
      <c r="I3" s="74" t="s">
        <v>2013</v>
      </c>
      <c r="J3" s="74" t="s">
        <v>2013</v>
      </c>
      <c r="K3" s="74" t="s">
        <v>2013</v>
      </c>
      <c r="L3" s="74" t="s">
        <v>2013</v>
      </c>
      <c r="M3" s="74" t="s">
        <v>2013</v>
      </c>
      <c r="N3" s="74" t="s">
        <v>2013</v>
      </c>
      <c r="O3" s="74" t="s">
        <v>2013</v>
      </c>
      <c r="P3" s="74" t="s">
        <v>2013</v>
      </c>
      <c r="Q3" s="74" t="s">
        <v>2013</v>
      </c>
      <c r="R3" s="74" t="s">
        <v>2013</v>
      </c>
      <c r="S3" s="74" t="s">
        <v>2013</v>
      </c>
      <c r="T3" s="74" t="s">
        <v>2013</v>
      </c>
      <c r="U3" s="75" t="s">
        <v>2014</v>
      </c>
      <c r="V3" s="75" t="s">
        <v>2015</v>
      </c>
      <c r="W3" s="75" t="s">
        <v>2015</v>
      </c>
      <c r="X3" s="75" t="s">
        <v>2015</v>
      </c>
      <c r="Y3" s="75" t="s">
        <v>2016</v>
      </c>
      <c r="Z3" s="74" t="s">
        <v>2013</v>
      </c>
      <c r="AA3" s="74" t="s">
        <v>2013</v>
      </c>
      <c r="AB3" s="74" t="s">
        <v>2013</v>
      </c>
      <c r="AC3" s="74" t="s">
        <v>2013</v>
      </c>
      <c r="AD3" s="74" t="s">
        <v>2013</v>
      </c>
      <c r="AE3" s="74" t="s">
        <v>2013</v>
      </c>
      <c r="AF3" s="74" t="s">
        <v>2013</v>
      </c>
      <c r="AG3" s="74" t="s">
        <v>2013</v>
      </c>
      <c r="AH3" s="74" t="s">
        <v>2013</v>
      </c>
      <c r="AI3" s="74" t="s">
        <v>2013</v>
      </c>
      <c r="AJ3" s="74" t="s">
        <v>2013</v>
      </c>
      <c r="AK3" s="74" t="s">
        <v>2013</v>
      </c>
      <c r="AL3" s="74" t="s">
        <v>2013</v>
      </c>
      <c r="AM3" s="79" t="s">
        <v>2013</v>
      </c>
    </row>
    <row r="4" spans="1:39" ht="78.75">
      <c r="A4" s="86" t="s">
        <v>2017</v>
      </c>
      <c r="B4" s="74" t="s">
        <v>7</v>
      </c>
      <c r="C4" s="74" t="s">
        <v>44</v>
      </c>
      <c r="D4" s="74" t="s">
        <v>45</v>
      </c>
      <c r="E4" s="74" t="s">
        <v>46</v>
      </c>
      <c r="F4" s="74" t="s">
        <v>60</v>
      </c>
      <c r="G4" s="74" t="s">
        <v>2013</v>
      </c>
      <c r="H4" s="74" t="s">
        <v>2013</v>
      </c>
      <c r="I4" s="74" t="s">
        <v>2013</v>
      </c>
      <c r="J4" s="74" t="s">
        <v>2013</v>
      </c>
      <c r="K4" s="74" t="s">
        <v>2013</v>
      </c>
      <c r="L4" s="74" t="s">
        <v>2013</v>
      </c>
      <c r="M4" s="74" t="s">
        <v>2013</v>
      </c>
      <c r="N4" s="74" t="s">
        <v>2013</v>
      </c>
      <c r="O4" s="74" t="s">
        <v>2013</v>
      </c>
      <c r="P4" s="74" t="s">
        <v>2013</v>
      </c>
      <c r="Q4" s="74" t="s">
        <v>2013</v>
      </c>
      <c r="R4" s="74" t="s">
        <v>2013</v>
      </c>
      <c r="S4" s="74" t="s">
        <v>2013</v>
      </c>
      <c r="T4" s="74" t="s">
        <v>2013</v>
      </c>
      <c r="U4" s="75" t="s">
        <v>2018</v>
      </c>
      <c r="V4" s="75" t="s">
        <v>2015</v>
      </c>
      <c r="W4" s="75" t="s">
        <v>2015</v>
      </c>
      <c r="X4" s="75" t="s">
        <v>2015</v>
      </c>
      <c r="Y4" s="75" t="s">
        <v>2019</v>
      </c>
      <c r="Z4" s="74" t="s">
        <v>2013</v>
      </c>
      <c r="AA4" s="74" t="s">
        <v>2013</v>
      </c>
      <c r="AB4" s="74" t="s">
        <v>2013</v>
      </c>
      <c r="AC4" s="74" t="s">
        <v>2013</v>
      </c>
      <c r="AD4" s="74" t="s">
        <v>2013</v>
      </c>
      <c r="AE4" s="74" t="s">
        <v>2013</v>
      </c>
      <c r="AF4" s="74" t="s">
        <v>2013</v>
      </c>
      <c r="AG4" s="74" t="s">
        <v>2013</v>
      </c>
      <c r="AH4" s="74" t="s">
        <v>2013</v>
      </c>
      <c r="AI4" s="74" t="s">
        <v>2013</v>
      </c>
      <c r="AJ4" s="74" t="s">
        <v>2013</v>
      </c>
      <c r="AK4" s="74" t="s">
        <v>2013</v>
      </c>
      <c r="AL4" s="74" t="s">
        <v>2013</v>
      </c>
      <c r="AM4" s="79" t="s">
        <v>2013</v>
      </c>
    </row>
    <row r="5" spans="1:39" ht="126">
      <c r="A5" s="86" t="s">
        <v>2020</v>
      </c>
      <c r="B5" s="72" t="s">
        <v>42</v>
      </c>
      <c r="C5" s="72" t="s">
        <v>2021</v>
      </c>
      <c r="D5" s="72" t="s">
        <v>75</v>
      </c>
      <c r="E5" s="72" t="s">
        <v>2022</v>
      </c>
      <c r="F5" s="72" t="s">
        <v>77</v>
      </c>
      <c r="G5" s="72" t="s">
        <v>2023</v>
      </c>
      <c r="H5" s="72" t="s">
        <v>79</v>
      </c>
      <c r="I5" s="72" t="s">
        <v>2024</v>
      </c>
      <c r="J5" s="72" t="s">
        <v>45</v>
      </c>
      <c r="K5" s="72" t="s">
        <v>46</v>
      </c>
      <c r="L5" s="72" t="s">
        <v>81</v>
      </c>
      <c r="M5" s="72" t="s">
        <v>2013</v>
      </c>
      <c r="N5" s="72" t="s">
        <v>2013</v>
      </c>
      <c r="O5" s="72" t="s">
        <v>2013</v>
      </c>
      <c r="P5" s="72" t="s">
        <v>2013</v>
      </c>
      <c r="Q5" s="72" t="s">
        <v>2013</v>
      </c>
      <c r="R5" s="72" t="s">
        <v>2013</v>
      </c>
      <c r="S5" s="72" t="s">
        <v>2013</v>
      </c>
      <c r="T5" s="72" t="s">
        <v>2013</v>
      </c>
      <c r="U5" s="72" t="s">
        <v>2025</v>
      </c>
      <c r="V5" s="72" t="s">
        <v>2026</v>
      </c>
      <c r="W5" s="72" t="s">
        <v>2027</v>
      </c>
      <c r="X5" s="72" t="s">
        <v>2028</v>
      </c>
      <c r="Y5" s="72" t="s">
        <v>2029</v>
      </c>
      <c r="Z5" s="72" t="s">
        <v>2030</v>
      </c>
      <c r="AA5" s="72" t="s">
        <v>2031</v>
      </c>
      <c r="AB5" s="72" t="s">
        <v>2032</v>
      </c>
      <c r="AC5" s="72" t="s">
        <v>2033</v>
      </c>
      <c r="AD5" s="72" t="s">
        <v>2034</v>
      </c>
      <c r="AE5" s="72" t="s">
        <v>2035</v>
      </c>
      <c r="AF5" s="74" t="s">
        <v>2013</v>
      </c>
      <c r="AG5" s="74" t="s">
        <v>2013</v>
      </c>
      <c r="AH5" s="74" t="s">
        <v>2013</v>
      </c>
      <c r="AI5" s="74" t="s">
        <v>2013</v>
      </c>
      <c r="AJ5" s="74" t="s">
        <v>2013</v>
      </c>
      <c r="AK5" s="74" t="s">
        <v>2013</v>
      </c>
      <c r="AL5" s="74" t="s">
        <v>2013</v>
      </c>
      <c r="AM5" s="79" t="s">
        <v>2013</v>
      </c>
    </row>
    <row r="6" spans="1:39" ht="63">
      <c r="A6" s="86" t="s">
        <v>2036</v>
      </c>
      <c r="B6" s="72" t="s">
        <v>79</v>
      </c>
      <c r="C6" s="72" t="s">
        <v>2024</v>
      </c>
      <c r="D6" s="72" t="s">
        <v>7</v>
      </c>
      <c r="E6" s="72" t="s">
        <v>2037</v>
      </c>
      <c r="F6" s="72" t="s">
        <v>202</v>
      </c>
      <c r="G6" s="72" t="s">
        <v>46</v>
      </c>
      <c r="H6" s="72" t="s">
        <v>203</v>
      </c>
      <c r="I6" s="72" t="s">
        <v>2038</v>
      </c>
      <c r="J6" s="72" t="s">
        <v>81</v>
      </c>
      <c r="K6" s="72" t="s">
        <v>205</v>
      </c>
      <c r="L6" s="72" t="s">
        <v>2039</v>
      </c>
      <c r="M6" s="72" t="s">
        <v>2013</v>
      </c>
      <c r="N6" s="72" t="s">
        <v>2013</v>
      </c>
      <c r="O6" s="72" t="s">
        <v>2013</v>
      </c>
      <c r="P6" s="72" t="s">
        <v>2013</v>
      </c>
      <c r="Q6" s="72" t="s">
        <v>2013</v>
      </c>
      <c r="R6" s="72" t="s">
        <v>2013</v>
      </c>
      <c r="S6" s="72" t="s">
        <v>2013</v>
      </c>
      <c r="T6" s="72" t="s">
        <v>2013</v>
      </c>
      <c r="U6" s="76" t="s">
        <v>2040</v>
      </c>
      <c r="V6" s="76" t="s">
        <v>2041</v>
      </c>
      <c r="W6" s="76" t="s">
        <v>2042</v>
      </c>
      <c r="X6" s="76" t="s">
        <v>2043</v>
      </c>
      <c r="Y6" s="76" t="s">
        <v>2044</v>
      </c>
      <c r="Z6" s="76" t="s">
        <v>2045</v>
      </c>
      <c r="AA6" s="76" t="s">
        <v>2046</v>
      </c>
      <c r="AB6" s="76" t="s">
        <v>2047</v>
      </c>
      <c r="AC6" s="76" t="s">
        <v>2048</v>
      </c>
      <c r="AD6" s="76" t="s">
        <v>2049</v>
      </c>
      <c r="AE6" s="76" t="s">
        <v>2050</v>
      </c>
      <c r="AF6" s="74" t="s">
        <v>2013</v>
      </c>
      <c r="AG6" s="74" t="s">
        <v>2013</v>
      </c>
      <c r="AH6" s="74" t="s">
        <v>2013</v>
      </c>
      <c r="AI6" s="74" t="s">
        <v>2013</v>
      </c>
      <c r="AJ6" s="74" t="s">
        <v>2013</v>
      </c>
      <c r="AK6" s="74" t="s">
        <v>2013</v>
      </c>
      <c r="AL6" s="74" t="s">
        <v>2013</v>
      </c>
      <c r="AM6" s="79" t="s">
        <v>2013</v>
      </c>
    </row>
    <row r="7" spans="1:39" ht="126">
      <c r="A7" s="86" t="s">
        <v>2051</v>
      </c>
      <c r="B7" s="77" t="s">
        <v>81</v>
      </c>
      <c r="C7" s="77" t="s">
        <v>1248</v>
      </c>
      <c r="D7" s="77" t="s">
        <v>1249</v>
      </c>
      <c r="E7" s="77" t="s">
        <v>202</v>
      </c>
      <c r="F7" s="74" t="s">
        <v>2013</v>
      </c>
      <c r="G7" s="74" t="s">
        <v>2013</v>
      </c>
      <c r="H7" s="74" t="s">
        <v>2013</v>
      </c>
      <c r="I7" s="74" t="s">
        <v>2013</v>
      </c>
      <c r="J7" s="74" t="s">
        <v>2013</v>
      </c>
      <c r="K7" s="74" t="s">
        <v>2013</v>
      </c>
      <c r="L7" s="74" t="s">
        <v>2013</v>
      </c>
      <c r="M7" s="74" t="s">
        <v>2013</v>
      </c>
      <c r="N7" s="74" t="s">
        <v>2013</v>
      </c>
      <c r="O7" s="74" t="s">
        <v>2013</v>
      </c>
      <c r="P7" s="74" t="s">
        <v>2013</v>
      </c>
      <c r="Q7" s="74" t="s">
        <v>2013</v>
      </c>
      <c r="R7" s="74" t="s">
        <v>2013</v>
      </c>
      <c r="S7" s="74" t="s">
        <v>2013</v>
      </c>
      <c r="T7" s="74" t="s">
        <v>2013</v>
      </c>
      <c r="U7" s="72" t="s">
        <v>2052</v>
      </c>
      <c r="V7" s="72" t="s">
        <v>2053</v>
      </c>
      <c r="W7" s="72" t="s">
        <v>2054</v>
      </c>
      <c r="X7" s="75" t="s">
        <v>2055</v>
      </c>
      <c r="Y7" s="74" t="s">
        <v>2013</v>
      </c>
      <c r="Z7" s="74" t="s">
        <v>2013</v>
      </c>
      <c r="AA7" s="74" t="s">
        <v>2013</v>
      </c>
      <c r="AB7" s="74" t="s">
        <v>2013</v>
      </c>
      <c r="AC7" s="74" t="s">
        <v>2013</v>
      </c>
      <c r="AD7" s="74" t="s">
        <v>2013</v>
      </c>
      <c r="AE7" s="74" t="s">
        <v>2013</v>
      </c>
      <c r="AF7" s="74" t="s">
        <v>2013</v>
      </c>
      <c r="AG7" s="74" t="s">
        <v>2013</v>
      </c>
      <c r="AH7" s="74" t="s">
        <v>2013</v>
      </c>
      <c r="AI7" s="74" t="s">
        <v>2013</v>
      </c>
      <c r="AJ7" s="74" t="s">
        <v>2013</v>
      </c>
      <c r="AK7" s="74" t="s">
        <v>2013</v>
      </c>
      <c r="AL7" s="74" t="s">
        <v>2013</v>
      </c>
      <c r="AM7" s="79" t="s">
        <v>2013</v>
      </c>
    </row>
    <row r="8" spans="1:39" ht="126">
      <c r="A8" s="87" t="s">
        <v>2056</v>
      </c>
      <c r="B8" s="80" t="s">
        <v>1301</v>
      </c>
      <c r="C8" s="80" t="s">
        <v>1248</v>
      </c>
      <c r="D8" s="80" t="s">
        <v>1249</v>
      </c>
      <c r="E8" s="80" t="s">
        <v>202</v>
      </c>
      <c r="F8" s="81" t="s">
        <v>2013</v>
      </c>
      <c r="G8" s="81" t="s">
        <v>2013</v>
      </c>
      <c r="H8" s="81" t="s">
        <v>2013</v>
      </c>
      <c r="I8" s="81" t="s">
        <v>2013</v>
      </c>
      <c r="J8" s="81" t="s">
        <v>2013</v>
      </c>
      <c r="K8" s="81" t="s">
        <v>2013</v>
      </c>
      <c r="L8" s="81" t="s">
        <v>2013</v>
      </c>
      <c r="M8" s="81" t="s">
        <v>2013</v>
      </c>
      <c r="N8" s="81" t="s">
        <v>2013</v>
      </c>
      <c r="O8" s="81" t="s">
        <v>2013</v>
      </c>
      <c r="P8" s="81" t="s">
        <v>2013</v>
      </c>
      <c r="Q8" s="81" t="s">
        <v>2013</v>
      </c>
      <c r="R8" s="81" t="s">
        <v>2013</v>
      </c>
      <c r="S8" s="81" t="s">
        <v>2013</v>
      </c>
      <c r="T8" s="81" t="s">
        <v>2013</v>
      </c>
      <c r="U8" s="82" t="s">
        <v>2057</v>
      </c>
      <c r="V8" s="82" t="s">
        <v>2058</v>
      </c>
      <c r="W8" s="82" t="s">
        <v>2059</v>
      </c>
      <c r="X8" s="82" t="s">
        <v>2060</v>
      </c>
      <c r="Y8" s="81" t="s">
        <v>2013</v>
      </c>
      <c r="Z8" s="81" t="s">
        <v>2013</v>
      </c>
      <c r="AA8" s="81" t="s">
        <v>2013</v>
      </c>
      <c r="AB8" s="81" t="s">
        <v>2013</v>
      </c>
      <c r="AC8" s="81" t="s">
        <v>2013</v>
      </c>
      <c r="AD8" s="81" t="s">
        <v>2013</v>
      </c>
      <c r="AE8" s="81" t="s">
        <v>2013</v>
      </c>
      <c r="AF8" s="81" t="s">
        <v>2013</v>
      </c>
      <c r="AG8" s="81" t="s">
        <v>2013</v>
      </c>
      <c r="AH8" s="81" t="s">
        <v>2013</v>
      </c>
      <c r="AI8" s="81" t="s">
        <v>2013</v>
      </c>
      <c r="AJ8" s="81" t="s">
        <v>2013</v>
      </c>
      <c r="AK8" s="81" t="s">
        <v>2013</v>
      </c>
      <c r="AL8" s="81" t="s">
        <v>2013</v>
      </c>
      <c r="AM8" s="83" t="s">
        <v>2013</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D27"/>
  <sheetViews>
    <sheetView topLeftCell="A7" workbookViewId="0">
      <selection activeCell="C18" sqref="C18"/>
    </sheetView>
  </sheetViews>
  <sheetFormatPr baseColWidth="10" defaultColWidth="11.42578125" defaultRowHeight="15"/>
  <cols>
    <col min="1" max="1" width="28.85546875" customWidth="1"/>
    <col min="2" max="2" width="11.42578125" style="1"/>
    <col min="3" max="3" width="101.42578125" customWidth="1"/>
    <col min="4" max="4" width="31.7109375" bestFit="1" customWidth="1"/>
  </cols>
  <sheetData>
    <row r="1" spans="1:4">
      <c r="A1" s="56" t="s">
        <v>42</v>
      </c>
      <c r="B1" s="56" t="s">
        <v>2061</v>
      </c>
      <c r="C1" s="56" t="s">
        <v>2062</v>
      </c>
      <c r="D1" s="56" t="s">
        <v>2063</v>
      </c>
    </row>
    <row r="2" spans="1:4" ht="60" customHeight="1">
      <c r="A2" s="62" t="s">
        <v>2064</v>
      </c>
      <c r="B2" s="63" t="s">
        <v>2065</v>
      </c>
      <c r="C2" s="64" t="s">
        <v>2066</v>
      </c>
      <c r="D2" s="62" t="s">
        <v>2067</v>
      </c>
    </row>
    <row r="3" spans="1:4" ht="42.75">
      <c r="A3" s="62" t="s">
        <v>2068</v>
      </c>
      <c r="B3" s="63" t="s">
        <v>2069</v>
      </c>
      <c r="C3" s="64" t="s">
        <v>2070</v>
      </c>
      <c r="D3" s="62" t="s">
        <v>2071</v>
      </c>
    </row>
    <row r="4" spans="1:4" ht="28.5">
      <c r="A4" s="62" t="s">
        <v>2072</v>
      </c>
      <c r="B4" s="63" t="s">
        <v>2073</v>
      </c>
      <c r="C4" s="64" t="s">
        <v>2074</v>
      </c>
      <c r="D4" s="62" t="s">
        <v>2072</v>
      </c>
    </row>
    <row r="5" spans="1:4" ht="42.75">
      <c r="A5" s="62" t="s">
        <v>2075</v>
      </c>
      <c r="B5" s="63" t="s">
        <v>2076</v>
      </c>
      <c r="C5" s="64" t="s">
        <v>2077</v>
      </c>
      <c r="D5" s="62" t="s">
        <v>2075</v>
      </c>
    </row>
    <row r="6" spans="1:4" ht="28.5">
      <c r="A6" s="62" t="s">
        <v>2078</v>
      </c>
      <c r="B6" s="63" t="s">
        <v>2079</v>
      </c>
      <c r="C6" s="64" t="s">
        <v>2080</v>
      </c>
      <c r="D6" s="62" t="s">
        <v>2078</v>
      </c>
    </row>
    <row r="7" spans="1:4" ht="28.5">
      <c r="A7" s="62" t="s">
        <v>2081</v>
      </c>
      <c r="B7" s="63" t="s">
        <v>2082</v>
      </c>
      <c r="C7" s="64" t="s">
        <v>2083</v>
      </c>
      <c r="D7" s="62" t="s">
        <v>2081</v>
      </c>
    </row>
    <row r="8" spans="1:4" ht="28.5">
      <c r="A8" s="62" t="s">
        <v>2084</v>
      </c>
      <c r="B8" s="63" t="s">
        <v>2085</v>
      </c>
      <c r="C8" s="64" t="s">
        <v>2086</v>
      </c>
      <c r="D8" s="62" t="s">
        <v>2084</v>
      </c>
    </row>
    <row r="9" spans="1:4" ht="28.5">
      <c r="A9" s="62" t="s">
        <v>2087</v>
      </c>
      <c r="B9" s="63" t="s">
        <v>2088</v>
      </c>
      <c r="C9" s="64" t="s">
        <v>2089</v>
      </c>
      <c r="D9" s="62" t="s">
        <v>2087</v>
      </c>
    </row>
    <row r="10" spans="1:4">
      <c r="A10" s="62" t="s">
        <v>2090</v>
      </c>
      <c r="B10" s="63" t="s">
        <v>2091</v>
      </c>
      <c r="C10" s="64" t="s">
        <v>2092</v>
      </c>
      <c r="D10" s="62" t="s">
        <v>2090</v>
      </c>
    </row>
    <row r="11" spans="1:4" ht="28.5">
      <c r="A11" s="62" t="s">
        <v>2093</v>
      </c>
      <c r="B11" s="63" t="s">
        <v>1962</v>
      </c>
      <c r="C11" s="64" t="s">
        <v>2094</v>
      </c>
      <c r="D11" s="62" t="s">
        <v>2093</v>
      </c>
    </row>
    <row r="12" spans="1:4" ht="28.5">
      <c r="A12" s="62" t="s">
        <v>2095</v>
      </c>
      <c r="B12" s="63" t="s">
        <v>1963</v>
      </c>
      <c r="C12" s="64" t="s">
        <v>2096</v>
      </c>
      <c r="D12" s="62" t="s">
        <v>2095</v>
      </c>
    </row>
    <row r="13" spans="1:4">
      <c r="A13" s="62" t="s">
        <v>2097</v>
      </c>
      <c r="B13" s="63" t="s">
        <v>2098</v>
      </c>
      <c r="C13" s="64" t="s">
        <v>2099</v>
      </c>
      <c r="D13" s="62" t="s">
        <v>2097</v>
      </c>
    </row>
    <row r="14" spans="1:4" ht="42.75">
      <c r="A14" s="62" t="s">
        <v>2100</v>
      </c>
      <c r="B14" s="63" t="s">
        <v>2101</v>
      </c>
      <c r="C14" s="64" t="s">
        <v>2102</v>
      </c>
      <c r="D14" s="62" t="s">
        <v>2100</v>
      </c>
    </row>
    <row r="15" spans="1:4" ht="28.5">
      <c r="A15" s="62" t="s">
        <v>2103</v>
      </c>
      <c r="B15" s="63" t="s">
        <v>1964</v>
      </c>
      <c r="C15" s="64" t="s">
        <v>2104</v>
      </c>
      <c r="D15" s="62" t="s">
        <v>2103</v>
      </c>
    </row>
    <row r="16" spans="1:4">
      <c r="A16" s="62" t="s">
        <v>43</v>
      </c>
      <c r="B16" s="63" t="s">
        <v>1965</v>
      </c>
      <c r="C16" s="64" t="s">
        <v>2105</v>
      </c>
      <c r="D16" s="62" t="s">
        <v>43</v>
      </c>
    </row>
    <row r="17" spans="1:4" ht="28.5">
      <c r="A17" s="62" t="s">
        <v>2106</v>
      </c>
      <c r="B17" s="63" t="s">
        <v>1966</v>
      </c>
      <c r="C17" s="64" t="s">
        <v>2107</v>
      </c>
      <c r="D17" s="62" t="s">
        <v>2106</v>
      </c>
    </row>
    <row r="18" spans="1:4" ht="28.5">
      <c r="A18" s="62" t="s">
        <v>2108</v>
      </c>
      <c r="B18" s="63" t="s">
        <v>1967</v>
      </c>
      <c r="C18" s="64" t="s">
        <v>2109</v>
      </c>
      <c r="D18" s="62" t="s">
        <v>2108</v>
      </c>
    </row>
    <row r="19" spans="1:4" ht="28.5">
      <c r="A19" s="62" t="s">
        <v>2110</v>
      </c>
      <c r="B19" s="63" t="s">
        <v>1968</v>
      </c>
      <c r="C19" s="64" t="s">
        <v>2111</v>
      </c>
      <c r="D19" s="62" t="s">
        <v>2110</v>
      </c>
    </row>
    <row r="20" spans="1:4" ht="42.75">
      <c r="A20" s="62" t="s">
        <v>2112</v>
      </c>
      <c r="B20" s="63" t="s">
        <v>1969</v>
      </c>
      <c r="C20" s="64" t="s">
        <v>2113</v>
      </c>
      <c r="D20" s="62" t="s">
        <v>2112</v>
      </c>
    </row>
    <row r="21" spans="1:4" ht="28.5">
      <c r="A21" s="62" t="s">
        <v>2114</v>
      </c>
      <c r="B21" s="63" t="s">
        <v>1970</v>
      </c>
      <c r="C21" s="64" t="s">
        <v>2115</v>
      </c>
      <c r="D21" s="62" t="s">
        <v>2114</v>
      </c>
    </row>
    <row r="22" spans="1:4" ht="28.5">
      <c r="A22" s="62" t="s">
        <v>2116</v>
      </c>
      <c r="B22" s="63" t="s">
        <v>1971</v>
      </c>
      <c r="C22" s="64" t="s">
        <v>2117</v>
      </c>
      <c r="D22" s="62" t="s">
        <v>2116</v>
      </c>
    </row>
    <row r="23" spans="1:4" ht="42.75">
      <c r="A23" s="62" t="s">
        <v>2118</v>
      </c>
      <c r="B23" s="63" t="s">
        <v>1972</v>
      </c>
      <c r="C23" s="64" t="s">
        <v>2119</v>
      </c>
      <c r="D23" s="62" t="s">
        <v>2118</v>
      </c>
    </row>
    <row r="24" spans="1:4" ht="42.75">
      <c r="A24" s="62" t="s">
        <v>2120</v>
      </c>
      <c r="B24" s="63" t="s">
        <v>1973</v>
      </c>
      <c r="C24" s="64" t="s">
        <v>2121</v>
      </c>
      <c r="D24" s="62" t="s">
        <v>2120</v>
      </c>
    </row>
    <row r="25" spans="1:4" ht="42.75">
      <c r="A25" s="62" t="s">
        <v>2122</v>
      </c>
      <c r="B25" s="63" t="s">
        <v>1974</v>
      </c>
      <c r="C25" s="64" t="s">
        <v>2123</v>
      </c>
      <c r="D25" s="62" t="s">
        <v>2122</v>
      </c>
    </row>
    <row r="26" spans="1:4" ht="42.75">
      <c r="A26" s="62" t="s">
        <v>51</v>
      </c>
      <c r="B26" s="63" t="s">
        <v>1975</v>
      </c>
      <c r="C26" s="64" t="s">
        <v>2124</v>
      </c>
      <c r="D26" s="62" t="s">
        <v>51</v>
      </c>
    </row>
    <row r="27" spans="1:4" ht="71.25">
      <c r="A27" s="62" t="s">
        <v>2125</v>
      </c>
      <c r="B27" s="63" t="s">
        <v>1976</v>
      </c>
      <c r="C27" s="64" t="s">
        <v>2126</v>
      </c>
      <c r="D27" s="62" t="s">
        <v>2125</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D82"/>
  <sheetViews>
    <sheetView showGridLines="0" topLeftCell="A26" workbookViewId="0">
      <selection activeCell="C35" sqref="C35"/>
    </sheetView>
  </sheetViews>
  <sheetFormatPr baseColWidth="10" defaultColWidth="11.42578125" defaultRowHeight="15"/>
  <cols>
    <col min="1" max="1" width="50.42578125" style="8" bestFit="1" customWidth="1"/>
    <col min="2" max="2" width="7.5703125" style="10" bestFit="1" customWidth="1"/>
    <col min="3" max="3" width="55.28515625" customWidth="1"/>
    <col min="4" max="4" width="50.42578125" bestFit="1" customWidth="1"/>
  </cols>
  <sheetData>
    <row r="1" spans="1:4">
      <c r="A1" s="57" t="s">
        <v>75</v>
      </c>
      <c r="B1" s="58" t="s">
        <v>2127</v>
      </c>
      <c r="C1" s="59" t="s">
        <v>45</v>
      </c>
      <c r="D1" s="59" t="s">
        <v>46</v>
      </c>
    </row>
    <row r="2" spans="1:4" ht="38.25">
      <c r="A2" s="65" t="s">
        <v>2128</v>
      </c>
      <c r="B2" s="66" t="s">
        <v>2129</v>
      </c>
      <c r="C2" s="61" t="s">
        <v>2130</v>
      </c>
      <c r="D2" s="65" t="s">
        <v>2128</v>
      </c>
    </row>
    <row r="3" spans="1:4" ht="25.5">
      <c r="A3" s="65" t="s">
        <v>2131</v>
      </c>
      <c r="B3" s="66" t="s">
        <v>2132</v>
      </c>
      <c r="C3" s="60" t="s">
        <v>2133</v>
      </c>
      <c r="D3" s="65" t="s">
        <v>2131</v>
      </c>
    </row>
    <row r="4" spans="1:4" ht="25.5">
      <c r="A4" s="65" t="s">
        <v>2134</v>
      </c>
      <c r="B4" s="66" t="s">
        <v>2135</v>
      </c>
      <c r="C4" s="61" t="s">
        <v>2136</v>
      </c>
      <c r="D4" s="65" t="s">
        <v>2134</v>
      </c>
    </row>
    <row r="5" spans="1:4" ht="25.5">
      <c r="A5" s="65" t="s">
        <v>48</v>
      </c>
      <c r="B5" s="66">
        <v>1501</v>
      </c>
      <c r="C5" s="61" t="s">
        <v>2137</v>
      </c>
      <c r="D5" s="65" t="s">
        <v>48</v>
      </c>
    </row>
    <row r="6" spans="1:4">
      <c r="A6" s="65" t="s">
        <v>2138</v>
      </c>
      <c r="B6" s="66" t="s">
        <v>2139</v>
      </c>
      <c r="C6" s="60" t="s">
        <v>2140</v>
      </c>
      <c r="D6" s="65" t="s">
        <v>2138</v>
      </c>
    </row>
    <row r="7" spans="1:4" ht="25.5">
      <c r="A7" s="65" t="s">
        <v>2141</v>
      </c>
      <c r="B7" s="66">
        <v>1301</v>
      </c>
      <c r="C7" s="60" t="s">
        <v>2142</v>
      </c>
      <c r="D7" s="65" t="s">
        <v>2141</v>
      </c>
    </row>
    <row r="8" spans="1:4" ht="83.25" customHeight="1">
      <c r="A8" s="65" t="s">
        <v>2143</v>
      </c>
      <c r="B8" s="66">
        <v>1510</v>
      </c>
      <c r="C8" s="60" t="s">
        <v>2144</v>
      </c>
      <c r="D8" s="65" t="s">
        <v>57</v>
      </c>
    </row>
    <row r="9" spans="1:4" ht="25.5">
      <c r="A9" s="65" t="s">
        <v>2145</v>
      </c>
      <c r="B9" s="66" t="s">
        <v>2146</v>
      </c>
      <c r="C9" s="60" t="s">
        <v>2147</v>
      </c>
      <c r="D9" s="65" t="s">
        <v>2145</v>
      </c>
    </row>
    <row r="10" spans="1:4" ht="38.25">
      <c r="A10" s="65" t="s">
        <v>2148</v>
      </c>
      <c r="B10" s="66">
        <v>1801</v>
      </c>
      <c r="C10" s="60" t="s">
        <v>2149</v>
      </c>
      <c r="D10" s="65" t="s">
        <v>2148</v>
      </c>
    </row>
    <row r="11" spans="1:4">
      <c r="A11" s="65" t="s">
        <v>2150</v>
      </c>
      <c r="B11" s="66" t="s">
        <v>2151</v>
      </c>
      <c r="C11" s="60" t="s">
        <v>2152</v>
      </c>
      <c r="D11" s="65" t="s">
        <v>2150</v>
      </c>
    </row>
    <row r="12" spans="1:4" ht="25.5">
      <c r="A12" s="65" t="s">
        <v>2153</v>
      </c>
      <c r="B12" s="66">
        <v>2202</v>
      </c>
      <c r="C12" s="60" t="s">
        <v>2154</v>
      </c>
      <c r="D12" s="65" t="s">
        <v>2153</v>
      </c>
    </row>
    <row r="13" spans="1:4" ht="25.5">
      <c r="A13" s="65" t="s">
        <v>2155</v>
      </c>
      <c r="B13" s="66">
        <v>2203</v>
      </c>
      <c r="C13" s="60" t="s">
        <v>2156</v>
      </c>
      <c r="D13" s="65" t="s">
        <v>2155</v>
      </c>
    </row>
    <row r="14" spans="1:4" ht="25.5">
      <c r="A14" s="65" t="s">
        <v>2157</v>
      </c>
      <c r="B14" s="66">
        <v>1802</v>
      </c>
      <c r="C14" s="60" t="s">
        <v>2158</v>
      </c>
      <c r="D14" s="65" t="s">
        <v>2157</v>
      </c>
    </row>
    <row r="15" spans="1:4" ht="51">
      <c r="A15" s="65" t="s">
        <v>2159</v>
      </c>
      <c r="B15" s="66" t="s">
        <v>2160</v>
      </c>
      <c r="C15" s="60" t="s">
        <v>2161</v>
      </c>
      <c r="D15" s="65" t="s">
        <v>2159</v>
      </c>
    </row>
    <row r="16" spans="1:4" ht="25.5">
      <c r="A16" s="65" t="s">
        <v>2162</v>
      </c>
      <c r="B16" s="66">
        <v>2601</v>
      </c>
      <c r="C16" s="60" t="s">
        <v>2163</v>
      </c>
      <c r="D16" s="65" t="s">
        <v>2162</v>
      </c>
    </row>
    <row r="17" spans="1:4" ht="25.5">
      <c r="A17" s="65" t="s">
        <v>49</v>
      </c>
      <c r="B17" s="66">
        <v>1502</v>
      </c>
      <c r="C17" s="60" t="s">
        <v>2164</v>
      </c>
      <c r="D17" s="65" t="s">
        <v>49</v>
      </c>
    </row>
    <row r="18" spans="1:4" ht="38.25">
      <c r="A18" s="65" t="s">
        <v>56</v>
      </c>
      <c r="B18" s="66">
        <v>1509</v>
      </c>
      <c r="C18" s="60" t="s">
        <v>2165</v>
      </c>
      <c r="D18" s="65" t="s">
        <v>56</v>
      </c>
    </row>
    <row r="19" spans="1:4" ht="25.5">
      <c r="A19" s="65" t="s">
        <v>2166</v>
      </c>
      <c r="B19" s="66">
        <v>2401</v>
      </c>
      <c r="C19" s="60" t="s">
        <v>2167</v>
      </c>
      <c r="D19" s="65" t="s">
        <v>2166</v>
      </c>
    </row>
    <row r="20" spans="1:4" ht="25.5">
      <c r="A20" s="65" t="s">
        <v>2168</v>
      </c>
      <c r="B20" s="66" t="s">
        <v>2169</v>
      </c>
      <c r="C20" s="60" t="s">
        <v>2170</v>
      </c>
      <c r="D20" s="65" t="s">
        <v>2168</v>
      </c>
    </row>
    <row r="21" spans="1:4" ht="25.5">
      <c r="A21" s="65" t="s">
        <v>2171</v>
      </c>
      <c r="B21" s="66" t="s">
        <v>2172</v>
      </c>
      <c r="C21" s="60" t="s">
        <v>2173</v>
      </c>
      <c r="D21" s="65" t="s">
        <v>2171</v>
      </c>
    </row>
    <row r="22" spans="1:4" ht="25.5">
      <c r="A22" s="65" t="s">
        <v>2174</v>
      </c>
      <c r="B22" s="66">
        <v>1101</v>
      </c>
      <c r="C22" s="60" t="s">
        <v>2175</v>
      </c>
      <c r="D22" s="65" t="s">
        <v>2174</v>
      </c>
    </row>
    <row r="23" spans="1:4">
      <c r="A23" s="65" t="s">
        <v>2176</v>
      </c>
      <c r="B23" s="66">
        <v>1401</v>
      </c>
      <c r="C23" s="60" t="s">
        <v>2177</v>
      </c>
      <c r="D23" s="65" t="s">
        <v>2176</v>
      </c>
    </row>
    <row r="24" spans="1:4" ht="25.5">
      <c r="A24" s="65" t="s">
        <v>2178</v>
      </c>
      <c r="B24" s="66">
        <v>1001</v>
      </c>
      <c r="C24" s="60" t="s">
        <v>2179</v>
      </c>
      <c r="D24" s="65" t="s">
        <v>2180</v>
      </c>
    </row>
    <row r="25" spans="1:4" ht="25.5">
      <c r="A25" s="65" t="s">
        <v>2181</v>
      </c>
      <c r="B25" s="66">
        <v>2503</v>
      </c>
      <c r="C25" s="60" t="s">
        <v>2182</v>
      </c>
      <c r="D25" s="65" t="s">
        <v>2181</v>
      </c>
    </row>
    <row r="26" spans="1:4" ht="25.5">
      <c r="A26" s="65" t="s">
        <v>2183</v>
      </c>
      <c r="B26" s="66" t="s">
        <v>2184</v>
      </c>
      <c r="C26" s="60" t="s">
        <v>2185</v>
      </c>
      <c r="D26" s="65" t="s">
        <v>2183</v>
      </c>
    </row>
    <row r="27" spans="1:4" ht="38.25">
      <c r="A27" s="65" t="s">
        <v>2186</v>
      </c>
      <c r="B27" s="66">
        <v>1601</v>
      </c>
      <c r="C27" s="60" t="s">
        <v>2187</v>
      </c>
      <c r="D27" s="65" t="s">
        <v>2186</v>
      </c>
    </row>
    <row r="28" spans="1:4" ht="38.25">
      <c r="A28" s="65" t="s">
        <v>2188</v>
      </c>
      <c r="B28" s="66">
        <v>1303</v>
      </c>
      <c r="C28" s="60" t="s">
        <v>2189</v>
      </c>
      <c r="D28" s="65" t="s">
        <v>2188</v>
      </c>
    </row>
    <row r="29" spans="1:4">
      <c r="A29" s="65" t="s">
        <v>50</v>
      </c>
      <c r="B29" s="66">
        <v>1503</v>
      </c>
      <c r="C29" s="60" t="s">
        <v>2190</v>
      </c>
      <c r="D29" s="65" t="s">
        <v>50</v>
      </c>
    </row>
    <row r="30" spans="1:4">
      <c r="A30" s="65" t="s">
        <v>2191</v>
      </c>
      <c r="B30" s="66">
        <v>2302</v>
      </c>
      <c r="C30" s="60" t="s">
        <v>2192</v>
      </c>
      <c r="D30" s="65" t="s">
        <v>2191</v>
      </c>
    </row>
    <row r="31" spans="1:4" ht="25.5">
      <c r="A31" s="65" t="s">
        <v>2193</v>
      </c>
      <c r="B31" s="66" t="s">
        <v>2194</v>
      </c>
      <c r="C31" s="60" t="s">
        <v>2195</v>
      </c>
      <c r="D31" s="65" t="s">
        <v>2193</v>
      </c>
    </row>
    <row r="32" spans="1:4" ht="25.5">
      <c r="A32" s="65" t="s">
        <v>2196</v>
      </c>
      <c r="B32" s="66" t="s">
        <v>2197</v>
      </c>
      <c r="C32" s="60" t="s">
        <v>2198</v>
      </c>
      <c r="D32" s="65" t="s">
        <v>2196</v>
      </c>
    </row>
    <row r="33" spans="1:4" ht="38.25">
      <c r="A33" s="65" t="s">
        <v>2199</v>
      </c>
      <c r="B33" s="66" t="s">
        <v>2200</v>
      </c>
      <c r="C33" s="60" t="s">
        <v>2201</v>
      </c>
      <c r="D33" s="65" t="s">
        <v>2199</v>
      </c>
    </row>
    <row r="34" spans="1:4" ht="25.5">
      <c r="A34" s="65" t="s">
        <v>2202</v>
      </c>
      <c r="B34" s="66" t="s">
        <v>2203</v>
      </c>
      <c r="C34" s="60" t="s">
        <v>2204</v>
      </c>
      <c r="D34" s="65" t="s">
        <v>2202</v>
      </c>
    </row>
    <row r="35" spans="1:4" ht="25.5">
      <c r="A35" s="65" t="s">
        <v>58</v>
      </c>
      <c r="B35" s="66" t="s">
        <v>2205</v>
      </c>
      <c r="C35" s="60" t="s">
        <v>2206</v>
      </c>
      <c r="D35" s="65" t="s">
        <v>58</v>
      </c>
    </row>
    <row r="36" spans="1:4" ht="25.5">
      <c r="A36" s="65" t="s">
        <v>2207</v>
      </c>
      <c r="B36" s="66">
        <v>2502</v>
      </c>
      <c r="C36" s="60" t="s">
        <v>2208</v>
      </c>
      <c r="D36" s="65" t="s">
        <v>2207</v>
      </c>
    </row>
    <row r="37" spans="1:4" ht="38.25">
      <c r="A37" s="65" t="s">
        <v>2209</v>
      </c>
      <c r="B37" s="66">
        <v>2501</v>
      </c>
      <c r="C37" s="60" t="s">
        <v>2210</v>
      </c>
      <c r="D37" s="65" t="s">
        <v>2209</v>
      </c>
    </row>
    <row r="38" spans="1:4" ht="25.5">
      <c r="A38" s="65" t="s">
        <v>2211</v>
      </c>
      <c r="B38" s="66">
        <v>2301</v>
      </c>
      <c r="C38" s="60" t="s">
        <v>2212</v>
      </c>
      <c r="D38" s="65" t="s">
        <v>2211</v>
      </c>
    </row>
    <row r="39" spans="1:4" ht="25.5">
      <c r="A39" s="65" t="s">
        <v>2213</v>
      </c>
      <c r="B39" s="66">
        <v>2201</v>
      </c>
      <c r="C39" s="60" t="s">
        <v>2214</v>
      </c>
      <c r="D39" s="65" t="s">
        <v>2213</v>
      </c>
    </row>
    <row r="40" spans="1:4" ht="63.75">
      <c r="A40" s="65" t="s">
        <v>2215</v>
      </c>
      <c r="B40" s="66">
        <v>1702</v>
      </c>
      <c r="C40" s="60" t="s">
        <v>2216</v>
      </c>
      <c r="D40" s="65" t="s">
        <v>2215</v>
      </c>
    </row>
    <row r="41" spans="1:4" ht="25.5">
      <c r="A41" s="65" t="s">
        <v>52</v>
      </c>
      <c r="B41" s="66">
        <v>1505</v>
      </c>
      <c r="C41" s="60" t="s">
        <v>2217</v>
      </c>
      <c r="D41" s="65" t="s">
        <v>52</v>
      </c>
    </row>
    <row r="42" spans="1:4" ht="25.5">
      <c r="A42" s="65" t="s">
        <v>55</v>
      </c>
      <c r="B42" s="66">
        <v>1508</v>
      </c>
      <c r="C42" s="60" t="s">
        <v>2218</v>
      </c>
      <c r="D42" s="65" t="s">
        <v>55</v>
      </c>
    </row>
    <row r="43" spans="1:4" ht="25.5">
      <c r="A43" s="65" t="s">
        <v>2219</v>
      </c>
      <c r="B43" s="66" t="s">
        <v>2220</v>
      </c>
      <c r="C43" s="60" t="s">
        <v>2221</v>
      </c>
      <c r="D43" s="65" t="s">
        <v>2219</v>
      </c>
    </row>
    <row r="44" spans="1:4" ht="25.5">
      <c r="A44" s="65" t="s">
        <v>2222</v>
      </c>
      <c r="B44" s="66">
        <v>1901</v>
      </c>
      <c r="C44" s="60" t="s">
        <v>2223</v>
      </c>
      <c r="D44" s="65" t="s">
        <v>2222</v>
      </c>
    </row>
    <row r="45" spans="1:4" ht="38.25">
      <c r="A45" s="65" t="s">
        <v>2224</v>
      </c>
      <c r="B45" s="66" t="s">
        <v>2225</v>
      </c>
      <c r="C45" s="60" t="s">
        <v>2226</v>
      </c>
      <c r="D45" s="65" t="s">
        <v>2224</v>
      </c>
    </row>
    <row r="46" spans="1:4" ht="25.5">
      <c r="A46" s="65" t="s">
        <v>2227</v>
      </c>
      <c r="B46" s="66" t="s">
        <v>2228</v>
      </c>
      <c r="C46" s="60" t="s">
        <v>2229</v>
      </c>
      <c r="D46" s="65" t="s">
        <v>2227</v>
      </c>
    </row>
    <row r="47" spans="1:4">
      <c r="A47" s="65" t="s">
        <v>2230</v>
      </c>
      <c r="B47" s="66" t="s">
        <v>2231</v>
      </c>
      <c r="C47" s="60" t="s">
        <v>2232</v>
      </c>
      <c r="D47" s="65" t="s">
        <v>2230</v>
      </c>
    </row>
    <row r="48" spans="1:4" ht="25.5">
      <c r="A48" s="65" t="s">
        <v>2233</v>
      </c>
      <c r="B48" s="66">
        <v>1302</v>
      </c>
      <c r="C48" s="60" t="s">
        <v>2234</v>
      </c>
      <c r="D48" s="65" t="s">
        <v>2233</v>
      </c>
    </row>
    <row r="49" spans="1:4" ht="25.5">
      <c r="A49" s="65" t="s">
        <v>2235</v>
      </c>
      <c r="B49" s="66">
        <v>1003</v>
      </c>
      <c r="C49" s="60" t="s">
        <v>2236</v>
      </c>
      <c r="D49" s="65" t="s">
        <v>2235</v>
      </c>
    </row>
    <row r="50" spans="1:4" ht="25.5">
      <c r="A50" s="65" t="s">
        <v>2237</v>
      </c>
      <c r="B50" s="66">
        <v>2002</v>
      </c>
      <c r="C50" s="60" t="s">
        <v>2238</v>
      </c>
      <c r="D50" s="65" t="s">
        <v>2237</v>
      </c>
    </row>
    <row r="51" spans="1:4" ht="25.5">
      <c r="A51" s="65" t="s">
        <v>2239</v>
      </c>
      <c r="B51" s="66">
        <v>1902</v>
      </c>
      <c r="C51" s="60" t="s">
        <v>2240</v>
      </c>
      <c r="D51" s="65" t="s">
        <v>2239</v>
      </c>
    </row>
    <row r="52" spans="1:4" ht="25.5">
      <c r="A52" s="65" t="s">
        <v>2241</v>
      </c>
      <c r="B52" s="66" t="s">
        <v>2242</v>
      </c>
      <c r="C52" s="60" t="s">
        <v>2243</v>
      </c>
      <c r="D52" s="65" t="s">
        <v>2241</v>
      </c>
    </row>
    <row r="53" spans="1:4" ht="38.25">
      <c r="A53" s="65" t="s">
        <v>2244</v>
      </c>
      <c r="B53" s="66">
        <v>2402</v>
      </c>
      <c r="C53" s="60" t="s">
        <v>2245</v>
      </c>
      <c r="D53" s="65" t="s">
        <v>2244</v>
      </c>
    </row>
    <row r="54" spans="1:4" ht="25.5">
      <c r="A54" s="65" t="s">
        <v>2246</v>
      </c>
      <c r="B54" s="66" t="s">
        <v>2247</v>
      </c>
      <c r="C54" s="60" t="s">
        <v>2248</v>
      </c>
      <c r="D54" s="65" t="s">
        <v>2246</v>
      </c>
    </row>
    <row r="55" spans="1:4" ht="25.5">
      <c r="A55" s="65" t="s">
        <v>2249</v>
      </c>
      <c r="B55" s="66" t="s">
        <v>2250</v>
      </c>
      <c r="C55" s="60" t="s">
        <v>2251</v>
      </c>
      <c r="D55" s="65" t="s">
        <v>2249</v>
      </c>
    </row>
    <row r="56" spans="1:4">
      <c r="A56" s="65" t="s">
        <v>2252</v>
      </c>
      <c r="B56" s="66">
        <v>1002</v>
      </c>
      <c r="C56" s="60" t="s">
        <v>2253</v>
      </c>
      <c r="D56" s="65" t="s">
        <v>2252</v>
      </c>
    </row>
    <row r="57" spans="1:4" ht="25.5">
      <c r="A57" s="65" t="s">
        <v>2254</v>
      </c>
      <c r="B57" s="66" t="s">
        <v>2255</v>
      </c>
      <c r="C57" s="60" t="s">
        <v>2256</v>
      </c>
      <c r="D57" s="65" t="s">
        <v>2254</v>
      </c>
    </row>
    <row r="58" spans="1:4">
      <c r="A58" s="65" t="s">
        <v>2257</v>
      </c>
      <c r="B58" s="66" t="s">
        <v>2258</v>
      </c>
      <c r="C58" s="60" t="s">
        <v>2259</v>
      </c>
      <c r="D58" s="65" t="s">
        <v>2257</v>
      </c>
    </row>
    <row r="59" spans="1:4">
      <c r="A59" s="65" t="s">
        <v>53</v>
      </c>
      <c r="B59" s="66">
        <v>1506</v>
      </c>
      <c r="C59" s="60" t="s">
        <v>2260</v>
      </c>
      <c r="D59" s="65" t="s">
        <v>53</v>
      </c>
    </row>
    <row r="60" spans="1:4" ht="25.5">
      <c r="A60" s="65" t="s">
        <v>2261</v>
      </c>
      <c r="B60" s="66">
        <v>2001</v>
      </c>
      <c r="C60" s="60" t="s">
        <v>2262</v>
      </c>
      <c r="D60" s="65" t="s">
        <v>2261</v>
      </c>
    </row>
    <row r="61" spans="1:4" ht="25.5">
      <c r="A61" s="65" t="s">
        <v>2263</v>
      </c>
      <c r="B61" s="66" t="s">
        <v>2264</v>
      </c>
      <c r="C61" s="60" t="s">
        <v>2265</v>
      </c>
      <c r="D61" s="65" t="s">
        <v>2263</v>
      </c>
    </row>
    <row r="62" spans="1:4" ht="25.5">
      <c r="A62" s="65" t="s">
        <v>2266</v>
      </c>
      <c r="B62" s="66">
        <v>2101</v>
      </c>
      <c r="C62" s="60" t="s">
        <v>2267</v>
      </c>
      <c r="D62" s="65" t="s">
        <v>2266</v>
      </c>
    </row>
    <row r="63" spans="1:4" ht="51">
      <c r="A63" s="65" t="s">
        <v>2268</v>
      </c>
      <c r="B63" s="66">
        <v>2403</v>
      </c>
      <c r="C63" s="60" t="s">
        <v>2269</v>
      </c>
      <c r="D63" s="65" t="s">
        <v>2268</v>
      </c>
    </row>
    <row r="64" spans="1:4" ht="25.5">
      <c r="A64" s="65" t="s">
        <v>2270</v>
      </c>
      <c r="B64" s="66" t="s">
        <v>2271</v>
      </c>
      <c r="C64" s="60" t="s">
        <v>2272</v>
      </c>
      <c r="D64" s="65" t="s">
        <v>2270</v>
      </c>
    </row>
    <row r="65" spans="1:4">
      <c r="A65" s="65" t="s">
        <v>2273</v>
      </c>
      <c r="B65" s="66">
        <v>1201</v>
      </c>
      <c r="C65" s="60" t="s">
        <v>2274</v>
      </c>
      <c r="D65" s="65" t="s">
        <v>2273</v>
      </c>
    </row>
    <row r="66" spans="1:4" ht="38.25">
      <c r="A66" s="65" t="s">
        <v>2275</v>
      </c>
      <c r="B66" s="66">
        <v>2603</v>
      </c>
      <c r="C66" s="60" t="s">
        <v>2276</v>
      </c>
      <c r="D66" s="65" t="s">
        <v>2275</v>
      </c>
    </row>
    <row r="67" spans="1:4" ht="76.5">
      <c r="A67" s="65" t="s">
        <v>54</v>
      </c>
      <c r="B67" s="66">
        <v>1507</v>
      </c>
      <c r="C67" s="60" t="s">
        <v>2277</v>
      </c>
      <c r="D67" s="65" t="s">
        <v>54</v>
      </c>
    </row>
    <row r="68" spans="1:4" ht="38.25">
      <c r="A68" s="65" t="s">
        <v>51</v>
      </c>
      <c r="B68" s="66">
        <v>1504</v>
      </c>
      <c r="C68" s="60" t="s">
        <v>2278</v>
      </c>
      <c r="D68" s="65" t="s">
        <v>51</v>
      </c>
    </row>
    <row r="69" spans="1:4" ht="25.5">
      <c r="A69" s="65" t="s">
        <v>2279</v>
      </c>
      <c r="B69" s="66" t="s">
        <v>2280</v>
      </c>
      <c r="C69" s="60" t="s">
        <v>2281</v>
      </c>
      <c r="D69" s="65" t="s">
        <v>2279</v>
      </c>
    </row>
    <row r="70" spans="1:4" ht="51">
      <c r="A70" s="65" t="s">
        <v>2282</v>
      </c>
      <c r="B70" s="66">
        <v>1701</v>
      </c>
      <c r="C70" s="60" t="s">
        <v>2283</v>
      </c>
      <c r="D70" s="65" t="s">
        <v>2282</v>
      </c>
    </row>
    <row r="71" spans="1:4" ht="38.25">
      <c r="A71" s="65" t="s">
        <v>2284</v>
      </c>
      <c r="B71" s="66">
        <v>1304</v>
      </c>
      <c r="C71" s="60" t="s">
        <v>2285</v>
      </c>
      <c r="D71" s="65" t="s">
        <v>2284</v>
      </c>
    </row>
    <row r="72" spans="1:4" ht="25.5">
      <c r="A72" s="65" t="s">
        <v>2286</v>
      </c>
      <c r="B72" s="66" t="s">
        <v>2287</v>
      </c>
      <c r="C72" s="60" t="s">
        <v>2288</v>
      </c>
      <c r="D72" s="65" t="s">
        <v>2289</v>
      </c>
    </row>
    <row r="73" spans="1:4">
      <c r="C73" s="7"/>
      <c r="D73" s="7"/>
    </row>
    <row r="74" spans="1:4">
      <c r="C74" s="7"/>
      <c r="D74" s="7"/>
    </row>
    <row r="75" spans="1:4">
      <c r="C75" s="7"/>
      <c r="D75" s="7"/>
    </row>
    <row r="76" spans="1:4">
      <c r="C76" s="7"/>
      <c r="D76" s="7"/>
    </row>
    <row r="77" spans="1:4">
      <c r="C77" s="7"/>
      <c r="D77" s="7"/>
    </row>
    <row r="78" spans="1:4">
      <c r="C78" s="7"/>
      <c r="D78" s="7"/>
    </row>
    <row r="79" spans="1:4">
      <c r="C79" s="7"/>
      <c r="D79" s="7"/>
    </row>
    <row r="80" spans="1:4">
      <c r="C80" s="7"/>
      <c r="D80" s="7"/>
    </row>
    <row r="81" spans="3:4">
      <c r="C81" s="7"/>
      <c r="D81" s="7"/>
    </row>
    <row r="82" spans="3:4">
      <c r="C82" s="7"/>
      <c r="D82" s="7"/>
    </row>
  </sheetData>
  <pageMargins left="0.7" right="0.7" top="0.75" bottom="0.75" header="0.3" footer="0.3"/>
  <pageSetup orientation="portrait" horizontalDpi="4294967292"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B70"/>
  <sheetViews>
    <sheetView showGridLines="0" topLeftCell="A7" workbookViewId="0">
      <selection activeCell="A24" sqref="A24"/>
    </sheetView>
  </sheetViews>
  <sheetFormatPr baseColWidth="10" defaultColWidth="11.42578125" defaultRowHeight="15"/>
  <cols>
    <col min="1" max="1" width="72.85546875" bestFit="1" customWidth="1"/>
    <col min="2" max="2" width="18.7109375" style="2" bestFit="1" customWidth="1"/>
    <col min="3" max="5" width="24.85546875" customWidth="1"/>
  </cols>
  <sheetData>
    <row r="1" spans="1:2">
      <c r="A1" s="88" t="s">
        <v>77</v>
      </c>
      <c r="B1" s="89" t="s">
        <v>2290</v>
      </c>
    </row>
    <row r="2" spans="1:2">
      <c r="A2" s="67" t="s">
        <v>2291</v>
      </c>
      <c r="B2" s="68" t="s">
        <v>2292</v>
      </c>
    </row>
    <row r="3" spans="1:2">
      <c r="A3" s="67" t="s">
        <v>113</v>
      </c>
      <c r="B3" s="68" t="s">
        <v>2293</v>
      </c>
    </row>
    <row r="4" spans="1:2">
      <c r="A4" s="67" t="s">
        <v>2294</v>
      </c>
      <c r="B4" s="68" t="s">
        <v>2295</v>
      </c>
    </row>
    <row r="5" spans="1:2">
      <c r="A5" s="67" t="s">
        <v>2296</v>
      </c>
      <c r="B5" s="68" t="s">
        <v>2297</v>
      </c>
    </row>
    <row r="6" spans="1:2">
      <c r="A6" s="67" t="s">
        <v>2298</v>
      </c>
      <c r="B6" s="68" t="s">
        <v>2299</v>
      </c>
    </row>
    <row r="7" spans="1:2">
      <c r="A7" s="67" t="s">
        <v>2300</v>
      </c>
      <c r="B7" s="68" t="s">
        <v>2301</v>
      </c>
    </row>
    <row r="8" spans="1:2">
      <c r="A8" s="67" t="s">
        <v>2302</v>
      </c>
      <c r="B8" s="68" t="s">
        <v>2303</v>
      </c>
    </row>
    <row r="9" spans="1:2">
      <c r="A9" s="67" t="s">
        <v>2304</v>
      </c>
      <c r="B9" s="68" t="s">
        <v>2305</v>
      </c>
    </row>
    <row r="10" spans="1:2">
      <c r="A10" s="67" t="s">
        <v>2306</v>
      </c>
      <c r="B10" s="68" t="s">
        <v>2307</v>
      </c>
    </row>
    <row r="11" spans="1:2">
      <c r="A11" s="67" t="s">
        <v>2308</v>
      </c>
      <c r="B11" s="68" t="s">
        <v>2309</v>
      </c>
    </row>
    <row r="12" spans="1:2">
      <c r="A12" s="67" t="s">
        <v>172</v>
      </c>
      <c r="B12" s="68" t="s">
        <v>2310</v>
      </c>
    </row>
    <row r="13" spans="1:2">
      <c r="A13" s="67" t="s">
        <v>2311</v>
      </c>
      <c r="B13" s="68" t="s">
        <v>2312</v>
      </c>
    </row>
    <row r="14" spans="1:2">
      <c r="A14" s="67" t="s">
        <v>2313</v>
      </c>
      <c r="B14" s="68" t="s">
        <v>2314</v>
      </c>
    </row>
    <row r="15" spans="1:2">
      <c r="A15" s="67" t="s">
        <v>2315</v>
      </c>
      <c r="B15" s="68" t="s">
        <v>2316</v>
      </c>
    </row>
    <row r="16" spans="1:2">
      <c r="A16" s="67" t="s">
        <v>82</v>
      </c>
      <c r="B16" s="68" t="s">
        <v>2317</v>
      </c>
    </row>
    <row r="17" spans="1:2">
      <c r="A17" s="67" t="s">
        <v>2318</v>
      </c>
      <c r="B17" s="68" t="s">
        <v>2319</v>
      </c>
    </row>
    <row r="18" spans="1:2">
      <c r="A18" s="67" t="s">
        <v>2320</v>
      </c>
      <c r="B18" s="68" t="s">
        <v>2321</v>
      </c>
    </row>
    <row r="19" spans="1:2">
      <c r="A19" s="67" t="s">
        <v>2322</v>
      </c>
      <c r="B19" s="68" t="s">
        <v>2323</v>
      </c>
    </row>
    <row r="20" spans="1:2">
      <c r="A20" s="67" t="s">
        <v>140</v>
      </c>
      <c r="B20" s="68" t="s">
        <v>2324</v>
      </c>
    </row>
    <row r="21" spans="1:2">
      <c r="A21" s="67" t="s">
        <v>2325</v>
      </c>
      <c r="B21" s="68" t="s">
        <v>2326</v>
      </c>
    </row>
    <row r="22" spans="1:2">
      <c r="A22" s="67" t="s">
        <v>2327</v>
      </c>
      <c r="B22" s="68" t="s">
        <v>2328</v>
      </c>
    </row>
    <row r="23" spans="1:2">
      <c r="A23" s="67" t="s">
        <v>2329</v>
      </c>
      <c r="B23" s="68" t="s">
        <v>2330</v>
      </c>
    </row>
    <row r="24" spans="1:2">
      <c r="A24" s="67" t="s">
        <v>109</v>
      </c>
      <c r="B24" s="68" t="s">
        <v>110</v>
      </c>
    </row>
    <row r="25" spans="1:2">
      <c r="A25" s="67" t="s">
        <v>128</v>
      </c>
      <c r="B25" s="68" t="s">
        <v>2331</v>
      </c>
    </row>
    <row r="26" spans="1:2">
      <c r="A26" s="67" t="s">
        <v>2332</v>
      </c>
      <c r="B26" s="68" t="s">
        <v>2333</v>
      </c>
    </row>
    <row r="27" spans="1:2">
      <c r="A27" s="67" t="s">
        <v>2334</v>
      </c>
      <c r="B27" s="68" t="s">
        <v>2335</v>
      </c>
    </row>
    <row r="28" spans="1:2">
      <c r="A28" s="67" t="s">
        <v>2336</v>
      </c>
      <c r="B28" s="68" t="s">
        <v>2337</v>
      </c>
    </row>
    <row r="29" spans="1:2">
      <c r="A29" s="67" t="s">
        <v>2338</v>
      </c>
      <c r="B29" s="68" t="s">
        <v>2339</v>
      </c>
    </row>
    <row r="30" spans="1:2">
      <c r="A30" s="67" t="s">
        <v>2340</v>
      </c>
      <c r="B30" s="68" t="s">
        <v>2341</v>
      </c>
    </row>
    <row r="31" spans="1:2">
      <c r="A31" s="67" t="s">
        <v>2342</v>
      </c>
      <c r="B31" s="68" t="s">
        <v>2343</v>
      </c>
    </row>
    <row r="32" spans="1:2">
      <c r="A32" s="67" t="s">
        <v>2344</v>
      </c>
      <c r="B32" s="68" t="s">
        <v>2345</v>
      </c>
    </row>
    <row r="33" spans="1:2">
      <c r="A33" s="67" t="s">
        <v>2346</v>
      </c>
      <c r="B33" s="68" t="s">
        <v>2347</v>
      </c>
    </row>
    <row r="34" spans="1:2">
      <c r="A34" s="67" t="s">
        <v>2348</v>
      </c>
      <c r="B34" s="68" t="s">
        <v>2349</v>
      </c>
    </row>
    <row r="35" spans="1:2">
      <c r="A35" s="67" t="s">
        <v>2350</v>
      </c>
      <c r="B35" s="68" t="s">
        <v>2351</v>
      </c>
    </row>
    <row r="36" spans="1:2">
      <c r="A36" s="67" t="s">
        <v>2352</v>
      </c>
      <c r="B36" s="68" t="s">
        <v>2353</v>
      </c>
    </row>
    <row r="37" spans="1:2">
      <c r="A37" s="67" t="s">
        <v>2354</v>
      </c>
      <c r="B37" s="68" t="s">
        <v>2355</v>
      </c>
    </row>
    <row r="38" spans="1:2">
      <c r="A38" s="67" t="s">
        <v>2356</v>
      </c>
      <c r="B38" s="68" t="s">
        <v>2357</v>
      </c>
    </row>
    <row r="39" spans="1:2">
      <c r="A39" s="67" t="s">
        <v>2358</v>
      </c>
      <c r="B39" s="68" t="s">
        <v>2359</v>
      </c>
    </row>
    <row r="40" spans="1:2">
      <c r="A40" s="67" t="s">
        <v>2360</v>
      </c>
      <c r="B40" s="68" t="s">
        <v>2361</v>
      </c>
    </row>
    <row r="41" spans="1:2">
      <c r="A41" s="67" t="s">
        <v>2362</v>
      </c>
      <c r="B41" s="68" t="s">
        <v>2363</v>
      </c>
    </row>
    <row r="42" spans="1:2">
      <c r="A42" s="67" t="s">
        <v>2364</v>
      </c>
      <c r="B42" s="68" t="s">
        <v>2365</v>
      </c>
    </row>
    <row r="43" spans="1:2">
      <c r="A43" s="67" t="s">
        <v>2366</v>
      </c>
      <c r="B43" s="68" t="s">
        <v>2367</v>
      </c>
    </row>
    <row r="44" spans="1:2">
      <c r="A44" s="67" t="s">
        <v>2368</v>
      </c>
      <c r="B44" s="68" t="s">
        <v>2369</v>
      </c>
    </row>
    <row r="45" spans="1:2">
      <c r="A45" s="67" t="s">
        <v>2370</v>
      </c>
      <c r="B45" s="68" t="s">
        <v>2371</v>
      </c>
    </row>
    <row r="46" spans="1:2">
      <c r="A46" s="67" t="s">
        <v>2372</v>
      </c>
      <c r="B46" s="68" t="s">
        <v>2373</v>
      </c>
    </row>
    <row r="47" spans="1:2">
      <c r="A47" s="67" t="s">
        <v>2374</v>
      </c>
      <c r="B47" s="68" t="s">
        <v>2375</v>
      </c>
    </row>
    <row r="48" spans="1:2">
      <c r="A48" s="67" t="s">
        <v>2376</v>
      </c>
      <c r="B48" s="68" t="s">
        <v>2377</v>
      </c>
    </row>
    <row r="49" spans="1:2">
      <c r="A49" s="67" t="s">
        <v>2378</v>
      </c>
      <c r="B49" s="68" t="s">
        <v>2379</v>
      </c>
    </row>
    <row r="50" spans="1:2">
      <c r="A50" s="67" t="s">
        <v>2380</v>
      </c>
      <c r="B50" s="68" t="s">
        <v>2381</v>
      </c>
    </row>
    <row r="51" spans="1:2">
      <c r="A51" s="67" t="s">
        <v>2382</v>
      </c>
      <c r="B51" s="68" t="s">
        <v>2383</v>
      </c>
    </row>
    <row r="52" spans="1:2">
      <c r="A52" s="67" t="s">
        <v>2384</v>
      </c>
      <c r="B52" s="68" t="s">
        <v>2385</v>
      </c>
    </row>
    <row r="53" spans="1:2">
      <c r="A53" s="67" t="s">
        <v>2386</v>
      </c>
      <c r="B53" s="68" t="s">
        <v>2387</v>
      </c>
    </row>
    <row r="54" spans="1:2">
      <c r="A54" s="67" t="s">
        <v>2388</v>
      </c>
      <c r="B54" s="68" t="s">
        <v>2389</v>
      </c>
    </row>
    <row r="55" spans="1:2">
      <c r="A55" s="67" t="s">
        <v>2390</v>
      </c>
      <c r="B55" s="68" t="s">
        <v>2391</v>
      </c>
    </row>
    <row r="56" spans="1:2">
      <c r="A56" s="67" t="s">
        <v>2392</v>
      </c>
      <c r="B56" s="68" t="s">
        <v>2393</v>
      </c>
    </row>
    <row r="57" spans="1:2">
      <c r="A57" s="67" t="s">
        <v>2394</v>
      </c>
      <c r="B57" s="68" t="s">
        <v>2395</v>
      </c>
    </row>
    <row r="58" spans="1:2">
      <c r="A58" s="67" t="s">
        <v>2396</v>
      </c>
      <c r="B58" s="68" t="s">
        <v>2397</v>
      </c>
    </row>
    <row r="59" spans="1:2">
      <c r="A59" s="67" t="s">
        <v>2398</v>
      </c>
      <c r="B59" s="68" t="s">
        <v>2399</v>
      </c>
    </row>
    <row r="60" spans="1:2">
      <c r="A60" s="67" t="s">
        <v>2400</v>
      </c>
      <c r="B60" s="68" t="s">
        <v>2401</v>
      </c>
    </row>
    <row r="61" spans="1:2">
      <c r="A61" s="67" t="s">
        <v>2402</v>
      </c>
      <c r="B61" s="68" t="s">
        <v>2403</v>
      </c>
    </row>
    <row r="62" spans="1:2">
      <c r="A62" s="67" t="s">
        <v>2404</v>
      </c>
      <c r="B62" s="68" t="s">
        <v>2405</v>
      </c>
    </row>
    <row r="63" spans="1:2">
      <c r="A63" s="67" t="s">
        <v>2406</v>
      </c>
      <c r="B63" s="68" t="s">
        <v>2407</v>
      </c>
    </row>
    <row r="64" spans="1:2">
      <c r="A64" s="67" t="s">
        <v>2408</v>
      </c>
      <c r="B64" s="68" t="s">
        <v>2409</v>
      </c>
    </row>
    <row r="65" spans="1:2">
      <c r="A65" s="67" t="s">
        <v>2410</v>
      </c>
      <c r="B65" s="68" t="s">
        <v>2411</v>
      </c>
    </row>
    <row r="66" spans="1:2">
      <c r="A66" s="67" t="s">
        <v>2412</v>
      </c>
      <c r="B66" s="68" t="s">
        <v>2413</v>
      </c>
    </row>
    <row r="67" spans="1:2">
      <c r="A67" s="67" t="s">
        <v>2414</v>
      </c>
      <c r="B67" s="68" t="s">
        <v>2415</v>
      </c>
    </row>
    <row r="68" spans="1:2">
      <c r="A68" s="67" t="s">
        <v>2416</v>
      </c>
      <c r="B68" s="68" t="s">
        <v>2417</v>
      </c>
    </row>
    <row r="69" spans="1:2">
      <c r="A69" s="67" t="s">
        <v>163</v>
      </c>
      <c r="B69" s="68">
        <v>100</v>
      </c>
    </row>
    <row r="70" spans="1:2">
      <c r="A70" s="67" t="s">
        <v>2418</v>
      </c>
      <c r="B70" s="68" t="s">
        <v>2419</v>
      </c>
    </row>
  </sheetData>
  <pageMargins left="0.7" right="0.7" top="0.75" bottom="0.75" header="0.3" footer="0.3"/>
  <pageSetup orientation="portrait" horizontalDpi="4294967292" r:id="rId1"/>
  <ignoredErrors>
    <ignoredError sqref="B2:B24 B25:B70" numberStoredAsText="1"/>
  </ignoredErrors>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AA27"/>
  <sheetViews>
    <sheetView topLeftCell="N1" workbookViewId="0">
      <selection activeCell="P1" sqref="P1"/>
    </sheetView>
  </sheetViews>
  <sheetFormatPr baseColWidth="10" defaultColWidth="11.42578125" defaultRowHeight="15"/>
  <cols>
    <col min="1" max="2" width="42.28515625" bestFit="1" customWidth="1"/>
    <col min="3" max="3" width="36.42578125" bestFit="1" customWidth="1"/>
    <col min="4" max="4" width="41.5703125" bestFit="1" customWidth="1"/>
    <col min="5" max="5" width="38.28515625" bestFit="1" customWidth="1"/>
    <col min="6" max="6" width="35.140625" bestFit="1" customWidth="1"/>
    <col min="7" max="7" width="38.28515625" bestFit="1" customWidth="1"/>
    <col min="8" max="8" width="33.5703125" bestFit="1" customWidth="1"/>
    <col min="9" max="10" width="21.42578125" bestFit="1" customWidth="1"/>
    <col min="11" max="11" width="29.85546875" bestFit="1" customWidth="1"/>
    <col min="12" max="12" width="29.42578125" bestFit="1" customWidth="1"/>
    <col min="13" max="13" width="31.42578125" bestFit="1" customWidth="1"/>
    <col min="14" max="14" width="30.7109375" bestFit="1" customWidth="1"/>
    <col min="15" max="15" width="36.7109375" bestFit="1" customWidth="1"/>
    <col min="16" max="16" width="44.7109375" bestFit="1" customWidth="1"/>
    <col min="17" max="17" width="35.7109375" bestFit="1" customWidth="1"/>
    <col min="18" max="18" width="45.28515625" bestFit="1" customWidth="1"/>
    <col min="19" max="19" width="29.85546875" bestFit="1" customWidth="1"/>
    <col min="20" max="20" width="34.28515625" bestFit="1" customWidth="1"/>
    <col min="21" max="21" width="25.42578125" bestFit="1" customWidth="1"/>
    <col min="22" max="22" width="21.5703125" bestFit="1" customWidth="1"/>
    <col min="23" max="23" width="27.28515625" bestFit="1" customWidth="1"/>
    <col min="24" max="24" width="37.140625" bestFit="1" customWidth="1"/>
    <col min="25" max="25" width="38.7109375" bestFit="1" customWidth="1"/>
    <col min="26" max="26" width="37.140625" bestFit="1" customWidth="1"/>
    <col min="27" max="27" width="38.7109375" bestFit="1" customWidth="1"/>
  </cols>
  <sheetData>
    <row r="1" spans="1:27">
      <c r="A1" s="21" t="s">
        <v>42</v>
      </c>
      <c r="B1" t="s">
        <v>2064</v>
      </c>
      <c r="C1" t="s">
        <v>2068</v>
      </c>
      <c r="D1" t="s">
        <v>2072</v>
      </c>
      <c r="E1" t="s">
        <v>2075</v>
      </c>
      <c r="F1" t="s">
        <v>2078</v>
      </c>
      <c r="G1" t="s">
        <v>2081</v>
      </c>
      <c r="H1" t="s">
        <v>2084</v>
      </c>
      <c r="I1" t="s">
        <v>2087</v>
      </c>
      <c r="J1" t="s">
        <v>2090</v>
      </c>
      <c r="K1" t="s">
        <v>2093</v>
      </c>
      <c r="L1" t="s">
        <v>2095</v>
      </c>
      <c r="M1" t="s">
        <v>2097</v>
      </c>
      <c r="N1" t="s">
        <v>2100</v>
      </c>
      <c r="O1" t="s">
        <v>2103</v>
      </c>
      <c r="P1" t="s">
        <v>43</v>
      </c>
      <c r="Q1" t="s">
        <v>2106</v>
      </c>
      <c r="R1" t="s">
        <v>2108</v>
      </c>
      <c r="S1" t="s">
        <v>2110</v>
      </c>
      <c r="T1" t="s">
        <v>2112</v>
      </c>
      <c r="U1" t="s">
        <v>2114</v>
      </c>
      <c r="V1" t="s">
        <v>2116</v>
      </c>
      <c r="W1" t="s">
        <v>2118</v>
      </c>
      <c r="X1" t="s">
        <v>2120</v>
      </c>
      <c r="Y1" t="s">
        <v>2122</v>
      </c>
      <c r="Z1" t="s">
        <v>51</v>
      </c>
      <c r="AA1" t="s">
        <v>2125</v>
      </c>
    </row>
    <row r="2" spans="1:27">
      <c r="A2" t="s">
        <v>2064</v>
      </c>
      <c r="B2" t="s">
        <v>2150</v>
      </c>
      <c r="C2" t="s">
        <v>2171</v>
      </c>
      <c r="D2" t="s">
        <v>2249</v>
      </c>
      <c r="E2" t="s">
        <v>2128</v>
      </c>
      <c r="F2" t="s">
        <v>2227</v>
      </c>
      <c r="G2" t="s">
        <v>2202</v>
      </c>
      <c r="H2" t="s">
        <v>2168</v>
      </c>
      <c r="I2" t="s">
        <v>2270</v>
      </c>
      <c r="J2" t="s">
        <v>2138</v>
      </c>
      <c r="K2" t="s">
        <v>2178</v>
      </c>
      <c r="L2" t="s">
        <v>2174</v>
      </c>
      <c r="M2" t="s">
        <v>2273</v>
      </c>
      <c r="N2" t="s">
        <v>2141</v>
      </c>
      <c r="O2" t="s">
        <v>2176</v>
      </c>
      <c r="P2" t="s">
        <v>48</v>
      </c>
      <c r="Q2" t="s">
        <v>2420</v>
      </c>
      <c r="R2" t="s">
        <v>2282</v>
      </c>
      <c r="S2" t="s">
        <v>2148</v>
      </c>
      <c r="T2" t="s">
        <v>2222</v>
      </c>
      <c r="U2" t="s">
        <v>2261</v>
      </c>
      <c r="V2" t="s">
        <v>2266</v>
      </c>
      <c r="W2" t="s">
        <v>2213</v>
      </c>
      <c r="X2" t="s">
        <v>2211</v>
      </c>
      <c r="Y2" t="s">
        <v>2166</v>
      </c>
      <c r="Z2" t="s">
        <v>2209</v>
      </c>
      <c r="AA2" t="s">
        <v>2162</v>
      </c>
    </row>
    <row r="3" spans="1:27">
      <c r="A3" t="s">
        <v>2068</v>
      </c>
      <c r="B3" t="s">
        <v>2230</v>
      </c>
      <c r="C3" t="s">
        <v>2254</v>
      </c>
      <c r="D3" t="s">
        <v>2257</v>
      </c>
      <c r="E3" t="s">
        <v>2279</v>
      </c>
      <c r="F3" t="s">
        <v>2224</v>
      </c>
      <c r="H3" t="s">
        <v>2193</v>
      </c>
      <c r="I3" t="s">
        <v>2196</v>
      </c>
      <c r="K3" t="s">
        <v>2252</v>
      </c>
      <c r="N3" t="s">
        <v>2233</v>
      </c>
      <c r="P3" t="s">
        <v>49</v>
      </c>
      <c r="R3" t="s">
        <v>2215</v>
      </c>
      <c r="S3" t="s">
        <v>2157</v>
      </c>
      <c r="T3" t="s">
        <v>2239</v>
      </c>
      <c r="U3" t="s">
        <v>2237</v>
      </c>
      <c r="W3" t="s">
        <v>2153</v>
      </c>
      <c r="X3" t="s">
        <v>2191</v>
      </c>
      <c r="Y3" t="s">
        <v>2244</v>
      </c>
      <c r="Z3" t="s">
        <v>2207</v>
      </c>
      <c r="AA3" t="s">
        <v>2289</v>
      </c>
    </row>
    <row r="4" spans="1:27">
      <c r="A4" t="s">
        <v>2072</v>
      </c>
      <c r="B4" t="s">
        <v>2199</v>
      </c>
      <c r="C4" t="s">
        <v>2219</v>
      </c>
      <c r="D4" t="s">
        <v>2246</v>
      </c>
      <c r="F4" t="s">
        <v>2131</v>
      </c>
      <c r="K4" t="s">
        <v>2235</v>
      </c>
      <c r="N4" t="s">
        <v>2188</v>
      </c>
      <c r="P4" t="s">
        <v>50</v>
      </c>
      <c r="W4" t="s">
        <v>2155</v>
      </c>
      <c r="Y4" t="s">
        <v>2268</v>
      </c>
      <c r="Z4" t="s">
        <v>2181</v>
      </c>
      <c r="AA4" t="s">
        <v>2275</v>
      </c>
    </row>
    <row r="5" spans="1:27">
      <c r="A5" t="s">
        <v>2075</v>
      </c>
      <c r="B5" t="s">
        <v>2159</v>
      </c>
      <c r="C5" t="s">
        <v>2183</v>
      </c>
      <c r="N5" t="s">
        <v>2284</v>
      </c>
      <c r="P5" t="s">
        <v>51</v>
      </c>
    </row>
    <row r="6" spans="1:27">
      <c r="A6" t="s">
        <v>2078</v>
      </c>
      <c r="B6" t="s">
        <v>2134</v>
      </c>
      <c r="C6" t="s">
        <v>2263</v>
      </c>
      <c r="P6" t="s">
        <v>52</v>
      </c>
    </row>
    <row r="7" spans="1:27">
      <c r="A7" t="s">
        <v>2081</v>
      </c>
      <c r="C7" t="s">
        <v>2145</v>
      </c>
      <c r="P7" t="s">
        <v>53</v>
      </c>
    </row>
    <row r="8" spans="1:27">
      <c r="A8" t="s">
        <v>2084</v>
      </c>
      <c r="P8" t="s">
        <v>54</v>
      </c>
    </row>
    <row r="9" spans="1:27">
      <c r="A9" t="s">
        <v>2087</v>
      </c>
      <c r="P9" t="s">
        <v>55</v>
      </c>
    </row>
    <row r="10" spans="1:27">
      <c r="A10" t="s">
        <v>2090</v>
      </c>
      <c r="P10" t="s">
        <v>56</v>
      </c>
    </row>
    <row r="11" spans="1:27">
      <c r="A11" t="s">
        <v>2093</v>
      </c>
      <c r="P11" t="s">
        <v>57</v>
      </c>
    </row>
    <row r="12" spans="1:27">
      <c r="A12" t="s">
        <v>2095</v>
      </c>
      <c r="P12" t="s">
        <v>58</v>
      </c>
    </row>
    <row r="13" spans="1:27">
      <c r="A13" t="s">
        <v>2097</v>
      </c>
    </row>
    <row r="14" spans="1:27">
      <c r="A14" t="s">
        <v>2100</v>
      </c>
    </row>
    <row r="15" spans="1:27">
      <c r="A15" t="s">
        <v>2103</v>
      </c>
    </row>
    <row r="16" spans="1:27">
      <c r="A16" t="s">
        <v>43</v>
      </c>
    </row>
    <row r="17" spans="1:1">
      <c r="A17" t="s">
        <v>2106</v>
      </c>
    </row>
    <row r="18" spans="1:1">
      <c r="A18" t="s">
        <v>2108</v>
      </c>
    </row>
    <row r="19" spans="1:1">
      <c r="A19" t="s">
        <v>2110</v>
      </c>
    </row>
    <row r="20" spans="1:1">
      <c r="A20" t="s">
        <v>2112</v>
      </c>
    </row>
    <row r="21" spans="1:1">
      <c r="A21" t="s">
        <v>2114</v>
      </c>
    </row>
    <row r="22" spans="1:1">
      <c r="A22" t="s">
        <v>2116</v>
      </c>
    </row>
    <row r="23" spans="1:1">
      <c r="A23" t="s">
        <v>2118</v>
      </c>
    </row>
    <row r="24" spans="1:1">
      <c r="A24" t="s">
        <v>2120</v>
      </c>
    </row>
    <row r="25" spans="1:1">
      <c r="A25" t="s">
        <v>2122</v>
      </c>
    </row>
    <row r="26" spans="1:1">
      <c r="A26" t="s">
        <v>51</v>
      </c>
    </row>
    <row r="27" spans="1:1">
      <c r="A27" t="s">
        <v>2125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1:E21"/>
  <sheetViews>
    <sheetView showGridLines="0" zoomScale="87" zoomScaleNormal="87" workbookViewId="0">
      <selection activeCell="B2" sqref="B2"/>
    </sheetView>
  </sheetViews>
  <sheetFormatPr baseColWidth="10" defaultColWidth="11.42578125" defaultRowHeight="14.25"/>
  <cols>
    <col min="1" max="1" width="3.42578125" style="31" customWidth="1"/>
    <col min="2" max="2" width="18.140625" style="31" customWidth="1"/>
    <col min="3" max="3" width="55" style="31" customWidth="1"/>
    <col min="4" max="4" width="12.7109375" style="31" customWidth="1"/>
    <col min="5" max="5" width="22.28515625" style="31" customWidth="1"/>
    <col min="6" max="7" width="11.42578125" style="31" customWidth="1"/>
    <col min="8" max="8" width="7.42578125" style="31" customWidth="1"/>
    <col min="9" max="16384" width="11.42578125" style="31"/>
  </cols>
  <sheetData>
    <row r="1" spans="2:5" ht="15">
      <c r="B1" s="234"/>
      <c r="C1" s="235"/>
      <c r="D1" s="236"/>
    </row>
    <row r="2" spans="2:5" ht="30" customHeight="1">
      <c r="B2" s="105" t="s">
        <v>0</v>
      </c>
      <c r="C2" s="106" t="s">
        <v>1</v>
      </c>
      <c r="D2" s="232"/>
    </row>
    <row r="3" spans="2:5" ht="30" customHeight="1">
      <c r="B3" s="107" t="s">
        <v>2</v>
      </c>
      <c r="C3" s="106" t="s">
        <v>3</v>
      </c>
      <c r="D3" s="233"/>
    </row>
    <row r="4" spans="2:5" ht="32.25" customHeight="1">
      <c r="B4" s="230" t="s">
        <v>4</v>
      </c>
      <c r="C4" s="231"/>
      <c r="D4" s="231"/>
    </row>
    <row r="5" spans="2:5">
      <c r="C5" s="108"/>
    </row>
    <row r="6" spans="2:5" ht="15">
      <c r="B6" s="237" t="s">
        <v>42</v>
      </c>
      <c r="C6" s="238"/>
      <c r="D6" s="238"/>
    </row>
    <row r="7" spans="2:5" ht="15">
      <c r="B7" s="109" t="s">
        <v>7</v>
      </c>
      <c r="C7" s="229" t="s">
        <v>43</v>
      </c>
      <c r="D7" s="229"/>
    </row>
    <row r="8" spans="2:5" ht="15">
      <c r="B8" s="110" t="s">
        <v>44</v>
      </c>
      <c r="C8" s="228" t="str">
        <f>IFERROR(VLOOKUP(C7,Tabla6[],2)," ")</f>
        <v>15</v>
      </c>
      <c r="D8" s="228"/>
    </row>
    <row r="9" spans="2:5" ht="69.75" customHeight="1">
      <c r="B9" s="110" t="s">
        <v>45</v>
      </c>
      <c r="C9" s="216" t="str">
        <f>IFERROR(VLOOKUP(C7,Tabla6[],3)," ")</f>
        <v>Información que integra las capas que conforman el mapa de referencia de la Alcaldía de Medellín.</v>
      </c>
      <c r="D9" s="216"/>
      <c r="E9" s="156"/>
    </row>
    <row r="10" spans="2:5" ht="15">
      <c r="B10" s="110" t="s">
        <v>46</v>
      </c>
      <c r="C10" s="228" t="str">
        <f>IFERROR(VLOOKUP(C7,Tabla6[],4)," ")</f>
        <v>Mapa de Referencia</v>
      </c>
      <c r="D10" s="228"/>
      <c r="E10" s="156"/>
    </row>
    <row r="11" spans="2:5">
      <c r="B11" s="239" t="s">
        <v>47</v>
      </c>
      <c r="C11" s="229" t="s">
        <v>48</v>
      </c>
      <c r="D11" s="229"/>
    </row>
    <row r="12" spans="2:5">
      <c r="B12" s="239"/>
      <c r="C12" s="229" t="s">
        <v>49</v>
      </c>
      <c r="D12" s="229"/>
    </row>
    <row r="13" spans="2:5">
      <c r="B13" s="239"/>
      <c r="C13" s="229" t="s">
        <v>50</v>
      </c>
      <c r="D13" s="229"/>
    </row>
    <row r="14" spans="2:5">
      <c r="B14" s="239"/>
      <c r="C14" s="229" t="s">
        <v>51</v>
      </c>
      <c r="D14" s="229"/>
    </row>
    <row r="15" spans="2:5">
      <c r="B15" s="239"/>
      <c r="C15" s="229" t="s">
        <v>52</v>
      </c>
      <c r="D15" s="229"/>
    </row>
    <row r="16" spans="2:5">
      <c r="B16" s="239"/>
      <c r="C16" s="229" t="s">
        <v>53</v>
      </c>
      <c r="D16" s="229"/>
    </row>
    <row r="17" spans="2:4">
      <c r="B17" s="239"/>
      <c r="C17" s="229" t="s">
        <v>54</v>
      </c>
      <c r="D17" s="229"/>
    </row>
    <row r="18" spans="2:4">
      <c r="B18" s="239"/>
      <c r="C18" s="229" t="s">
        <v>55</v>
      </c>
      <c r="D18" s="229"/>
    </row>
    <row r="19" spans="2:4">
      <c r="B19" s="239"/>
      <c r="C19" s="229" t="s">
        <v>56</v>
      </c>
      <c r="D19" s="229"/>
    </row>
    <row r="20" spans="2:4" ht="15" customHeight="1">
      <c r="B20" s="239"/>
      <c r="C20" s="229" t="s">
        <v>57</v>
      </c>
      <c r="D20" s="229"/>
    </row>
    <row r="21" spans="2:4">
      <c r="B21" s="239"/>
      <c r="C21" s="229" t="s">
        <v>58</v>
      </c>
      <c r="D21" s="229"/>
    </row>
  </sheetData>
  <sheetProtection sheet="1" formatCells="0" formatColumns="0" formatRows="0" insertColumns="0" insertRows="0" insertHyperlinks="0" deleteColumns="0" deleteRows="0" pivotTables="0"/>
  <mergeCells count="20">
    <mergeCell ref="C18:D18"/>
    <mergeCell ref="C19:D19"/>
    <mergeCell ref="C20:D20"/>
    <mergeCell ref="C21:D21"/>
    <mergeCell ref="B11:B21"/>
    <mergeCell ref="C13:D13"/>
    <mergeCell ref="C14:D14"/>
    <mergeCell ref="C15:D15"/>
    <mergeCell ref="C16:D16"/>
    <mergeCell ref="C17:D17"/>
    <mergeCell ref="B4:D4"/>
    <mergeCell ref="D2:D3"/>
    <mergeCell ref="B1:D1"/>
    <mergeCell ref="B6:D6"/>
    <mergeCell ref="C7:D7"/>
    <mergeCell ref="C8:D8"/>
    <mergeCell ref="C9:D9"/>
    <mergeCell ref="C10:D10"/>
    <mergeCell ref="C11:D11"/>
    <mergeCell ref="C12:D12"/>
  </mergeCells>
  <dataValidations xWindow="379" yWindow="422" count="11">
    <dataValidation type="list" allowBlank="1" showInputMessage="1" showErrorMessage="1" sqref="C16">
      <formula1>INDIRECT(SUBSTITUTE(C7," ","_"))</formula1>
    </dataValidation>
    <dataValidation type="list" allowBlank="1" showInputMessage="1" showErrorMessage="1" sqref="C15">
      <formula1>INDIRECT(SUBSTITUTE(C7," ","_"))</formula1>
    </dataValidation>
    <dataValidation type="list" allowBlank="1" showInputMessage="1" showErrorMessage="1" sqref="C14">
      <formula1>INDIRECT(SUBSTITUTE(C7," ","_"))</formula1>
    </dataValidation>
    <dataValidation type="list" allowBlank="1" showInputMessage="1" showErrorMessage="1" sqref="C13">
      <formula1>INDIRECT(SUBSTITUTE(C7," ","_"))</formula1>
    </dataValidation>
    <dataValidation type="list" allowBlank="1" showInputMessage="1" showErrorMessage="1" sqref="C12">
      <formula1>INDIRECT(SUBSTITUTE(C7," ","_"))</formula1>
    </dataValidation>
    <dataValidation type="list" allowBlank="1" showInputMessage="1" showErrorMessage="1" prompt="Seleccione en cada una de las celdas los nombres de los  grupos a los cuales pertenecen los objetos a catalogar." sqref="C11">
      <formula1>INDIRECT(SUBSTITUTE(C7," ","_"))</formula1>
    </dataValidation>
    <dataValidation type="list" allowBlank="1" showInputMessage="1" showErrorMessage="1" sqref="C17">
      <formula1>INDIRECT(SUBSTITUTE(C7," ","_"))</formula1>
    </dataValidation>
    <dataValidation type="list" allowBlank="1" showInputMessage="1" showErrorMessage="1" sqref="C18">
      <formula1>INDIRECT(SUBSTITUTE(C7," ","_"))</formula1>
    </dataValidation>
    <dataValidation type="list" allowBlank="1" showInputMessage="1" showErrorMessage="1" sqref="C19">
      <formula1>INDIRECT(SUBSTITUTE(C7," ","_"))</formula1>
    </dataValidation>
    <dataValidation type="list" allowBlank="1" showInputMessage="1" showErrorMessage="1" sqref="C20">
      <formula1>INDIRECT(SUBSTITUTE(C7," ","_"))</formula1>
    </dataValidation>
    <dataValidation type="list" allowBlank="1" showInputMessage="1" showErrorMessage="1" sqref="C21">
      <formula1>INDIRECT(SUBSTITUTE(C7," ","_"))</formula1>
    </dataValidation>
  </dataValidations>
  <printOptions horizontalCentered="1"/>
  <pageMargins left="0.70866141732283472" right="0.70866141732283472" top="0.74803149606299213" bottom="0.74803149606299213" header="0.31496062992125984" footer="0.31496062992125984"/>
  <pageSetup scale="90" orientation="portrait" horizontalDpi="4294967292" r:id="rId1"/>
  <drawing r:id="rId2"/>
  <extLst>
    <ext xmlns:x14="http://schemas.microsoft.com/office/spreadsheetml/2009/9/main" uri="{CCE6A557-97BC-4b89-ADB6-D9C93CAAB3DF}">
      <x14:dataValidations xmlns:xm="http://schemas.microsoft.com/office/excel/2006/main" xWindow="379" yWindow="422" count="1">
        <x14:dataValidation type="list" allowBlank="1" showInputMessage="1" showErrorMessage="1" prompt="Seleccione el tema que agrupa los objetos geográficos a catalogar._x000a_Una vez seleccione el tema, automáticamente se genera la información correspondiente al código,definición y alias.">
          <x14:formula1>
            <xm:f>ListaTema!$A$2:$A$27</xm:f>
          </x14:formula1>
          <xm:sqref>C7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B1:E73"/>
  <sheetViews>
    <sheetView showGridLines="0" topLeftCell="A61" zoomScale="95" zoomScaleNormal="95" workbookViewId="0">
      <selection activeCell="B2" sqref="B2"/>
    </sheetView>
  </sheetViews>
  <sheetFormatPr baseColWidth="10" defaultColWidth="11.42578125" defaultRowHeight="15"/>
  <cols>
    <col min="1" max="1" width="3.42578125" customWidth="1"/>
    <col min="2" max="2" width="18.140625" customWidth="1"/>
    <col min="3" max="3" width="55" customWidth="1"/>
    <col min="4" max="4" width="12.7109375" customWidth="1"/>
    <col min="5" max="5" width="52.28515625" customWidth="1"/>
  </cols>
  <sheetData>
    <row r="1" spans="2:4" ht="15.75">
      <c r="B1" s="240"/>
      <c r="C1" s="241"/>
      <c r="D1" s="242"/>
    </row>
    <row r="2" spans="2:4" ht="30" customHeight="1">
      <c r="B2" s="99" t="s">
        <v>0</v>
      </c>
      <c r="C2" s="100" t="s">
        <v>1</v>
      </c>
      <c r="D2" s="246"/>
    </row>
    <row r="3" spans="2:4" ht="30" customHeight="1">
      <c r="B3" s="101" t="s">
        <v>2</v>
      </c>
      <c r="C3" s="102" t="s">
        <v>3</v>
      </c>
      <c r="D3" s="246"/>
    </row>
    <row r="4" spans="2:4" ht="30" customHeight="1">
      <c r="B4" s="243" t="s">
        <v>4</v>
      </c>
      <c r="C4" s="244"/>
      <c r="D4" s="245"/>
    </row>
    <row r="5" spans="2:4">
      <c r="B5" s="25"/>
      <c r="C5" s="26"/>
    </row>
    <row r="6" spans="2:4">
      <c r="B6" s="247" t="s">
        <v>59</v>
      </c>
      <c r="C6" s="248"/>
      <c r="D6" s="248"/>
    </row>
    <row r="7" spans="2:4">
      <c r="B7" s="25"/>
      <c r="C7" s="31"/>
    </row>
    <row r="8" spans="2:4">
      <c r="B8" s="27" t="s">
        <v>7</v>
      </c>
      <c r="C8" s="249" t="s">
        <v>48</v>
      </c>
      <c r="D8" s="249"/>
    </row>
    <row r="9" spans="2:4">
      <c r="B9" s="27" t="s">
        <v>44</v>
      </c>
      <c r="C9" s="228">
        <f xml:space="preserve"> IFERROR(VLOOKUP(C8,Tabla7[],2)," ")</f>
        <v>1501</v>
      </c>
      <c r="D9" s="228"/>
    </row>
    <row r="10" spans="2:4" ht="65.25" customHeight="1">
      <c r="B10" s="27" t="s">
        <v>45</v>
      </c>
      <c r="C10" s="250" t="str">
        <f>IFERROR(VLOOKUP(C8,Tabla7[],3)," ")</f>
        <v xml:space="preserve">Información sobre los bienes inmuebles públicos y privados existentes en el municipio.  </v>
      </c>
      <c r="D10" s="250"/>
    </row>
    <row r="11" spans="2:4">
      <c r="B11" s="27" t="s">
        <v>46</v>
      </c>
      <c r="C11" s="250" t="str">
        <f>IFERROR(VLOOKUP(C8,Tabla7[],4)," ")</f>
        <v xml:space="preserve">Catastro </v>
      </c>
      <c r="D11" s="250"/>
    </row>
    <row r="12" spans="2:4" ht="28.5" customHeight="1">
      <c r="B12" s="27" t="s">
        <v>60</v>
      </c>
      <c r="C12" s="251" t="s">
        <v>61</v>
      </c>
      <c r="D12" s="251"/>
    </row>
    <row r="13" spans="2:4">
      <c r="B13" s="25"/>
      <c r="C13" s="31"/>
    </row>
    <row r="14" spans="2:4">
      <c r="B14" s="27" t="s">
        <v>7</v>
      </c>
      <c r="C14" s="249" t="s">
        <v>49</v>
      </c>
      <c r="D14" s="249"/>
    </row>
    <row r="15" spans="2:4">
      <c r="B15" s="27" t="s">
        <v>44</v>
      </c>
      <c r="C15" s="228">
        <f xml:space="preserve"> IFERROR(VLOOKUP(C14,Tabla7[],2)," ")</f>
        <v>1502</v>
      </c>
      <c r="D15" s="228"/>
    </row>
    <row r="16" spans="2:4" ht="65.25" customHeight="1">
      <c r="B16" s="27" t="s">
        <v>45</v>
      </c>
      <c r="C16" s="250" t="str">
        <f>IFERROR(VLOOKUP(C14,Tabla7[],3)," ")</f>
        <v xml:space="preserve">Coordenadas y nomenclatura que indica el lugar donde se ubican las construcciones de la ciudad.  </v>
      </c>
      <c r="D16" s="250"/>
    </row>
    <row r="17" spans="2:5">
      <c r="B17" s="27" t="s">
        <v>46</v>
      </c>
      <c r="C17" s="250" t="str">
        <f>IFERROR(VLOOKUP(C14,Tabla7[],4)," ")</f>
        <v xml:space="preserve">Dirección </v>
      </c>
      <c r="D17" s="250"/>
    </row>
    <row r="18" spans="2:5" ht="28.5" customHeight="1">
      <c r="B18" s="27" t="s">
        <v>60</v>
      </c>
      <c r="C18" s="251" t="s">
        <v>62</v>
      </c>
      <c r="D18" s="251"/>
    </row>
    <row r="19" spans="2:5">
      <c r="B19" s="25"/>
      <c r="C19" s="31"/>
    </row>
    <row r="20" spans="2:5">
      <c r="B20" s="27" t="s">
        <v>7</v>
      </c>
      <c r="C20" s="249" t="s">
        <v>50</v>
      </c>
      <c r="D20" s="249"/>
    </row>
    <row r="21" spans="2:5">
      <c r="B21" s="27" t="s">
        <v>44</v>
      </c>
      <c r="C21" s="228">
        <f xml:space="preserve"> IFERROR(VLOOKUP(C20,Tabla7[],2)," ")</f>
        <v>1503</v>
      </c>
      <c r="D21" s="228"/>
    </row>
    <row r="22" spans="2:5" ht="65.25" customHeight="1">
      <c r="B22" s="27" t="s">
        <v>45</v>
      </c>
      <c r="C22" s="250" t="str">
        <f>IFERROR(VLOOKUP(C20,Tabla7[],3)," ")</f>
        <v>Información sobre la red hídrica municipal.</v>
      </c>
      <c r="D22" s="250"/>
    </row>
    <row r="23" spans="2:5">
      <c r="B23" s="27" t="s">
        <v>46</v>
      </c>
      <c r="C23" s="250" t="str">
        <f>IFERROR(VLOOKUP(C20,Tabla7[],4)," ")</f>
        <v>Hidrografía</v>
      </c>
      <c r="D23" s="250"/>
    </row>
    <row r="24" spans="2:5" ht="28.5" customHeight="1">
      <c r="B24" s="27" t="s">
        <v>60</v>
      </c>
      <c r="C24" s="251" t="s">
        <v>63</v>
      </c>
      <c r="D24" s="251"/>
    </row>
    <row r="25" spans="2:5">
      <c r="B25" s="25"/>
      <c r="C25" s="31"/>
    </row>
    <row r="26" spans="2:5">
      <c r="B26" s="27" t="s">
        <v>7</v>
      </c>
      <c r="C26" s="249" t="s">
        <v>51</v>
      </c>
      <c r="D26" s="249"/>
    </row>
    <row r="27" spans="2:5">
      <c r="B27" s="27" t="s">
        <v>44</v>
      </c>
      <c r="C27" s="228">
        <f xml:space="preserve"> IFERROR(VLOOKUP(C26,Tabla7[],2)," ")</f>
        <v>1504</v>
      </c>
      <c r="D27" s="228"/>
    </row>
    <row r="28" spans="2:5" ht="65.25" customHeight="1">
      <c r="B28" s="27" t="s">
        <v>45</v>
      </c>
      <c r="C28" s="250" t="str">
        <f>IFERROR(VLOOKUP(C26,Tabla7[],3)," ")</f>
        <v>Información sobre el conjunto de elementos físicos que conforman la infraestructura necesaria para el transporte terrestre del municipio.</v>
      </c>
      <c r="D28" s="250"/>
      <c r="E28" s="157"/>
    </row>
    <row r="29" spans="2:5">
      <c r="B29" s="27" t="s">
        <v>46</v>
      </c>
      <c r="C29" s="250" t="str">
        <f>IFERROR(VLOOKUP(C26,Tabla7[],4)," ")</f>
        <v>Transporte</v>
      </c>
      <c r="D29" s="250"/>
    </row>
    <row r="30" spans="2:5" ht="57" customHeight="1">
      <c r="B30" s="27" t="s">
        <v>60</v>
      </c>
      <c r="C30" s="251" t="s">
        <v>64</v>
      </c>
      <c r="D30" s="251"/>
    </row>
    <row r="31" spans="2:5">
      <c r="B31" s="25"/>
      <c r="C31" s="31"/>
    </row>
    <row r="32" spans="2:5">
      <c r="B32" s="27" t="s">
        <v>7</v>
      </c>
      <c r="C32" s="249" t="s">
        <v>52</v>
      </c>
      <c r="D32" s="249"/>
    </row>
    <row r="33" spans="2:4">
      <c r="B33" s="27" t="s">
        <v>44</v>
      </c>
      <c r="C33" s="228">
        <f xml:space="preserve"> IFERROR(VLOOKUP(C32,Tabla7[],2)," ")</f>
        <v>1505</v>
      </c>
      <c r="D33" s="228"/>
    </row>
    <row r="34" spans="2:4" ht="65.25" customHeight="1">
      <c r="B34" s="27" t="s">
        <v>45</v>
      </c>
      <c r="C34" s="250" t="str">
        <f>IFERROR(VLOOKUP(C32,Tabla7[],3)," ")</f>
        <v xml:space="preserve">Información de los limites Político-Administrativos y jurisdiccionales del municipio. </v>
      </c>
      <c r="D34" s="250"/>
    </row>
    <row r="35" spans="2:4">
      <c r="B35" s="27" t="s">
        <v>46</v>
      </c>
      <c r="C35" s="250" t="str">
        <f>IFERROR(VLOOKUP(C32,Tabla7[],4)," ")</f>
        <v xml:space="preserve">Límites Político-Administrativos </v>
      </c>
      <c r="D35" s="250"/>
    </row>
    <row r="36" spans="2:4" ht="42.75" customHeight="1">
      <c r="B36" s="27" t="s">
        <v>60</v>
      </c>
      <c r="C36" s="251" t="s">
        <v>65</v>
      </c>
      <c r="D36" s="251"/>
    </row>
    <row r="37" spans="2:4">
      <c r="B37" s="25"/>
      <c r="C37" s="31"/>
    </row>
    <row r="38" spans="2:4">
      <c r="B38" s="27" t="s">
        <v>7</v>
      </c>
      <c r="C38" s="249" t="s">
        <v>53</v>
      </c>
      <c r="D38" s="249"/>
    </row>
    <row r="39" spans="2:4">
      <c r="B39" s="27" t="s">
        <v>44</v>
      </c>
      <c r="C39" s="228">
        <f xml:space="preserve"> IFERROR(VLOOKUP(C38,Tabla7[],2)," ")</f>
        <v>1506</v>
      </c>
      <c r="D39" s="228"/>
    </row>
    <row r="40" spans="2:4" ht="65.25" customHeight="1">
      <c r="B40" s="27" t="s">
        <v>45</v>
      </c>
      <c r="C40" s="250" t="str">
        <f>IFERROR(VLOOKUP(C38,Tabla7[],3)," ")</f>
        <v xml:space="preserve">Curvas de nivel que representan el relieve del municipio. </v>
      </c>
      <c r="D40" s="250"/>
    </row>
    <row r="41" spans="2:4">
      <c r="B41" s="27" t="s">
        <v>46</v>
      </c>
      <c r="C41" s="250" t="str">
        <f>IFERROR(VLOOKUP(C38,Tabla7[],4)," ")</f>
        <v>Relieve</v>
      </c>
      <c r="D41" s="250"/>
    </row>
    <row r="42" spans="2:4">
      <c r="B42" s="27" t="s">
        <v>60</v>
      </c>
      <c r="C42" s="251" t="s">
        <v>66</v>
      </c>
      <c r="D42" s="251"/>
    </row>
    <row r="43" spans="2:4">
      <c r="B43" s="25"/>
      <c r="C43" s="31"/>
    </row>
    <row r="44" spans="2:4">
      <c r="B44" s="27" t="s">
        <v>7</v>
      </c>
      <c r="C44" s="249" t="s">
        <v>54</v>
      </c>
      <c r="D44" s="249"/>
    </row>
    <row r="45" spans="2:4">
      <c r="B45" s="27" t="s">
        <v>44</v>
      </c>
      <c r="C45" s="228">
        <f xml:space="preserve"> IFERROR(VLOOKUP(C44,Tabla7[],2)," ")</f>
        <v>1507</v>
      </c>
      <c r="D45" s="228"/>
    </row>
    <row r="46" spans="2:4" ht="120" customHeight="1">
      <c r="B46" s="27" t="s">
        <v>45</v>
      </c>
      <c r="C46" s="252" t="str">
        <f>IFERROR(VLOOKUP(C44,Tabla7[],3)," ")</f>
        <v xml:space="preserve">Información relacionada con el Sistema de Referencia Geodésica, que conforme con las disposiciones normativas del IGAC adopta como único datum oficial de Colombia el Marco Geocéntrico Nacional Referencia: MAGNA-SIRGAS, el cual pertenece al Sistema de Referencia Geocéntrico para Las Américas (SIRGAS), mediante la Resolución 068 de 2005. </v>
      </c>
      <c r="D46" s="252"/>
    </row>
    <row r="47" spans="2:4">
      <c r="B47" s="27" t="s">
        <v>46</v>
      </c>
      <c r="C47" s="250" t="str">
        <f>IFERROR(VLOOKUP(C44,Tabla7[],4)," ")</f>
        <v>Sistema de Referencia Geodésica</v>
      </c>
      <c r="D47" s="250"/>
    </row>
    <row r="48" spans="2:4">
      <c r="B48" s="27" t="s">
        <v>60</v>
      </c>
      <c r="C48" s="251" t="s">
        <v>67</v>
      </c>
      <c r="D48" s="251"/>
    </row>
    <row r="49" spans="2:5">
      <c r="B49" s="25"/>
      <c r="C49" s="25"/>
    </row>
    <row r="50" spans="2:5">
      <c r="B50" s="27" t="s">
        <v>7</v>
      </c>
      <c r="C50" s="249" t="s">
        <v>55</v>
      </c>
      <c r="D50" s="249"/>
    </row>
    <row r="51" spans="2:5">
      <c r="B51" s="27" t="s">
        <v>44</v>
      </c>
      <c r="C51" s="228">
        <f xml:space="preserve"> IFERROR(VLOOKUP(C50,Tabla7[],2)," ")</f>
        <v>1508</v>
      </c>
      <c r="D51" s="228"/>
    </row>
    <row r="52" spans="2:5" ht="87" customHeight="1">
      <c r="B52" s="27" t="s">
        <v>45</v>
      </c>
      <c r="C52" s="252" t="str">
        <f>IFERROR(VLOOKUP(C50,Tabla7[],3)," ")</f>
        <v>IInformación que proporciona orientación e identidad a los sitios, identifican el nombre propio de un lugar.</v>
      </c>
      <c r="D52" s="252"/>
      <c r="E52" s="7"/>
    </row>
    <row r="53" spans="2:5">
      <c r="B53" s="27" t="s">
        <v>46</v>
      </c>
      <c r="C53" s="250" t="str">
        <f>IFERROR(VLOOKUP(C50,Tabla7[],4)," ")</f>
        <v xml:space="preserve">Nombres  Geográficos </v>
      </c>
      <c r="D53" s="250"/>
    </row>
    <row r="54" spans="2:5">
      <c r="B54" s="27" t="s">
        <v>60</v>
      </c>
      <c r="C54" s="251" t="s">
        <v>68</v>
      </c>
      <c r="D54" s="251"/>
    </row>
    <row r="55" spans="2:5">
      <c r="B55" s="25"/>
      <c r="C55" s="25"/>
    </row>
    <row r="56" spans="2:5">
      <c r="B56" s="27" t="s">
        <v>7</v>
      </c>
      <c r="C56" s="249" t="s">
        <v>56</v>
      </c>
      <c r="D56" s="249"/>
    </row>
    <row r="57" spans="2:5">
      <c r="B57" s="27" t="s">
        <v>44</v>
      </c>
      <c r="C57" s="228">
        <f xml:space="preserve"> IFERROR(VLOOKUP(C56,Tabla7[],2)," ")</f>
        <v>1509</v>
      </c>
      <c r="D57" s="228"/>
    </row>
    <row r="58" spans="2:5" ht="65.25" customHeight="1">
      <c r="B58" s="27" t="s">
        <v>45</v>
      </c>
      <c r="C58" s="250" t="str">
        <f>IFERROR(VLOOKUP(C56,Tabla7[],3)," ")</f>
        <v>Información relacionada con la distribución geográfica de las personas, incluidas las características de la población, sus viviendas y en general, de los hogares (ICDE).</v>
      </c>
      <c r="D58" s="250"/>
      <c r="E58" s="7"/>
    </row>
    <row r="59" spans="2:5">
      <c r="B59" s="27" t="s">
        <v>46</v>
      </c>
      <c r="C59" s="250" t="str">
        <f>IFERROR(VLOOKUP(C56,Tabla7[],4)," ")</f>
        <v xml:space="preserve">Distribución Poblacional </v>
      </c>
      <c r="D59" s="250"/>
    </row>
    <row r="60" spans="2:5" ht="80.25" customHeight="1">
      <c r="B60" s="27" t="s">
        <v>60</v>
      </c>
      <c r="C60" s="216" t="s">
        <v>69</v>
      </c>
      <c r="D60" s="216"/>
    </row>
    <row r="61" spans="2:5">
      <c r="B61" s="25"/>
      <c r="C61" s="25"/>
    </row>
    <row r="62" spans="2:5">
      <c r="B62" s="27" t="s">
        <v>7</v>
      </c>
      <c r="C62" s="249" t="s">
        <v>57</v>
      </c>
      <c r="D62" s="249"/>
    </row>
    <row r="63" spans="2:5">
      <c r="B63" s="27" t="s">
        <v>44</v>
      </c>
      <c r="C63" s="228">
        <f xml:space="preserve"> IFERROR(VLOOKUP(C62,Tabla7[],2)," ")</f>
        <v>1510</v>
      </c>
      <c r="D63" s="228"/>
    </row>
    <row r="64" spans="2:5" ht="104.25" customHeight="1">
      <c r="B64" s="27" t="s">
        <v>45</v>
      </c>
      <c r="C64" s="250" t="str">
        <f>IFERROR(VLOOKUP(C62,Tabla7[],3)," ")</f>
        <v>Información sobre las coberturas y usos del suelo del municipio, que  describen la vegetación y los elementos antrópicos existentes, además de otras superficies terrestres como afloramientos rocosos y cuerpos de agua (IDEAM,2012). Se incluye en este grupo los arboles urbanos, como dato fundamental para el proceso de planificación de la ciudad.</v>
      </c>
      <c r="D64" s="250"/>
      <c r="E64" s="7"/>
    </row>
    <row r="65" spans="2:5">
      <c r="B65" s="27" t="s">
        <v>46</v>
      </c>
      <c r="C65" s="250" t="str">
        <f>IFERROR(VLOOKUP(C62,Tabla7[],4)," ")</f>
        <v xml:space="preserve">Cobertura y Uso del Suelo </v>
      </c>
      <c r="D65" s="250"/>
    </row>
    <row r="66" spans="2:5">
      <c r="B66" s="27" t="s">
        <v>60</v>
      </c>
      <c r="C66" s="251" t="s">
        <v>70</v>
      </c>
      <c r="D66" s="251"/>
    </row>
    <row r="67" spans="2:5">
      <c r="B67" s="25"/>
      <c r="C67" s="25"/>
    </row>
    <row r="68" spans="2:5">
      <c r="B68" s="27" t="s">
        <v>7</v>
      </c>
      <c r="C68" s="249" t="s">
        <v>58</v>
      </c>
      <c r="D68" s="249"/>
    </row>
    <row r="69" spans="2:5">
      <c r="B69" s="27" t="s">
        <v>44</v>
      </c>
      <c r="C69" s="250" t="str">
        <f xml:space="preserve"> IFERROR(VLOOKUP(C68,Tabla7[],2)," ")</f>
        <v>1511</v>
      </c>
      <c r="D69" s="250"/>
    </row>
    <row r="70" spans="2:5" ht="65.25" customHeight="1">
      <c r="B70" s="27" t="s">
        <v>45</v>
      </c>
      <c r="C70" s="252" t="str">
        <f>IFERROR(VLOOKUP(C68,Tabla7[],3)," ")</f>
        <v>Infraestructura de uso público, edificaciones e instalaciones del municipio de Medellín.</v>
      </c>
      <c r="D70" s="252"/>
      <c r="E70" s="155"/>
    </row>
    <row r="71" spans="2:5">
      <c r="B71" s="27" t="s">
        <v>46</v>
      </c>
      <c r="C71" s="250" t="str">
        <f>IFERROR(VLOOKUP(C68,Tabla7[],4)," ")</f>
        <v xml:space="preserve">Infraestructura Física </v>
      </c>
      <c r="D71" s="250"/>
    </row>
    <row r="72" spans="2:5" ht="28.5" customHeight="1">
      <c r="B72" s="27" t="s">
        <v>60</v>
      </c>
      <c r="C72" s="251" t="s">
        <v>71</v>
      </c>
      <c r="D72" s="251"/>
    </row>
    <row r="73" spans="2:5">
      <c r="B73" s="25"/>
      <c r="C73" s="25"/>
    </row>
  </sheetData>
  <sheetProtection sheet="1" formatCells="0" formatColumns="0" formatRows="0" insertColumns="0" insertRows="0" insertHyperlinks="0" deleteColumns="0" deleteRows="0" pivotTables="0"/>
  <mergeCells count="59">
    <mergeCell ref="C69:D69"/>
    <mergeCell ref="C70:D70"/>
    <mergeCell ref="C71:D71"/>
    <mergeCell ref="C72:D72"/>
    <mergeCell ref="C63:D63"/>
    <mergeCell ref="C64:D64"/>
    <mergeCell ref="C65:D65"/>
    <mergeCell ref="C66:D66"/>
    <mergeCell ref="C68:D68"/>
    <mergeCell ref="C57:D57"/>
    <mergeCell ref="C58:D58"/>
    <mergeCell ref="C59:D59"/>
    <mergeCell ref="C60:D60"/>
    <mergeCell ref="C62:D62"/>
    <mergeCell ref="C51:D51"/>
    <mergeCell ref="C52:D52"/>
    <mergeCell ref="C53:D53"/>
    <mergeCell ref="C54:D54"/>
    <mergeCell ref="C56:D56"/>
    <mergeCell ref="C45:D45"/>
    <mergeCell ref="C46:D46"/>
    <mergeCell ref="C47:D47"/>
    <mergeCell ref="C48:D48"/>
    <mergeCell ref="C50:D50"/>
    <mergeCell ref="C39:D39"/>
    <mergeCell ref="C40:D40"/>
    <mergeCell ref="C41:D41"/>
    <mergeCell ref="C42:D42"/>
    <mergeCell ref="C44:D44"/>
    <mergeCell ref="C33:D33"/>
    <mergeCell ref="C34:D34"/>
    <mergeCell ref="C35:D35"/>
    <mergeCell ref="C36:D36"/>
    <mergeCell ref="C38:D38"/>
    <mergeCell ref="C27:D27"/>
    <mergeCell ref="C28:D28"/>
    <mergeCell ref="C29:D29"/>
    <mergeCell ref="C30:D30"/>
    <mergeCell ref="C32:D32"/>
    <mergeCell ref="C21:D21"/>
    <mergeCell ref="C22:D22"/>
    <mergeCell ref="C23:D23"/>
    <mergeCell ref="C24:D24"/>
    <mergeCell ref="C26:D26"/>
    <mergeCell ref="C15:D15"/>
    <mergeCell ref="C16:D16"/>
    <mergeCell ref="C17:D17"/>
    <mergeCell ref="C18:D18"/>
    <mergeCell ref="C20:D20"/>
    <mergeCell ref="C9:D9"/>
    <mergeCell ref="C10:D10"/>
    <mergeCell ref="C11:D11"/>
    <mergeCell ref="C12:D12"/>
    <mergeCell ref="C14:D14"/>
    <mergeCell ref="B1:D1"/>
    <mergeCell ref="B4:D4"/>
    <mergeCell ref="D2:D3"/>
    <mergeCell ref="B6:D6"/>
    <mergeCell ref="C8:D8"/>
  </mergeCells>
  <dataValidations xWindow="351" yWindow="577" count="1">
    <dataValidation allowBlank="1" showInputMessage="1" showErrorMessage="1" prompt="Digite el nombre de los objetos geográficos a catálogar, separados por una coma. " sqref="C66 C72 C18 C24 C30 C36 C42 C48 C54 C60 C12:C13"/>
  </dataValidations>
  <printOptions horizontalCentered="1"/>
  <pageMargins left="0.70866141732283472" right="0.70866141732283472" top="0.74803149606299213" bottom="0.74803149606299213" header="0.31496062992125984" footer="0.31496062992125984"/>
  <pageSetup orientation="portrait" horizontalDpi="4294967292" r:id="rId1"/>
  <drawing r:id="rId2"/>
  <extLst>
    <ext xmlns:x14="http://schemas.microsoft.com/office/spreadsheetml/2009/9/main" uri="{CCE6A557-97BC-4b89-ADB6-D9C93CAAB3DF}">
      <x14:dataValidations xmlns:xm="http://schemas.microsoft.com/office/excel/2006/main" xWindow="351" yWindow="577" count="1">
        <x14:dataValidation type="list" allowBlank="1" showInputMessage="1" showErrorMessage="1" prompt="Seleccione el grupo al cual pertenecen los objetos a catalogar._x000a_Una vez seleccione el Nombre del grupo, automáticamente se genera la informacicón del código asociado, la definición y el alias.">
          <x14:formula1>
            <xm:f>INDIRECT(SUBSTITUTE('2 Tema'!$C$7," ","_"))</xm:f>
          </x14:formula1>
          <xm:sqref>C8 C68 C14 C20 C26 C32 C38 C44 C50 C56 C62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QJ45"/>
  <sheetViews>
    <sheetView showGridLines="0" zoomScale="66" zoomScaleNormal="66" zoomScaleSheetLayoutView="40" workbookViewId="0">
      <pane ySplit="7" topLeftCell="A41" activePane="bottomLeft" state="frozen"/>
      <selection pane="bottomLeft" activeCell="H45" sqref="H45"/>
    </sheetView>
  </sheetViews>
  <sheetFormatPr baseColWidth="10" defaultColWidth="11.42578125" defaultRowHeight="15"/>
  <cols>
    <col min="1" max="1" width="3.42578125" style="25" customWidth="1"/>
    <col min="2" max="2" width="26.42578125" style="43" customWidth="1"/>
    <col min="3" max="3" width="12.85546875" style="35" customWidth="1"/>
    <col min="4" max="4" width="33.5703125" style="34" bestFit="1" customWidth="1"/>
    <col min="5" max="5" width="12.85546875" style="35" customWidth="1"/>
    <col min="6" max="6" width="31.5703125" style="36" customWidth="1"/>
    <col min="7" max="7" width="12.85546875" style="35" bestFit="1" customWidth="1"/>
    <col min="8" max="8" width="26.42578125" style="37" customWidth="1"/>
    <col min="9" max="9" width="17.28515625" style="119" customWidth="1"/>
    <col min="10" max="10" width="68.7109375" style="34" customWidth="1"/>
    <col min="11" max="12" width="20.7109375" style="34" customWidth="1"/>
    <col min="13" max="16384" width="11.42578125" style="25"/>
  </cols>
  <sheetData>
    <row r="1" spans="1:3156">
      <c r="B1" s="203"/>
      <c r="C1" s="29"/>
      <c r="D1" s="29"/>
      <c r="E1" s="29"/>
      <c r="F1" s="29"/>
      <c r="G1" s="29"/>
      <c r="H1" s="29"/>
      <c r="I1" s="204"/>
      <c r="J1" s="29"/>
      <c r="K1" s="29"/>
      <c r="L1" s="30"/>
    </row>
    <row r="2" spans="1:3156" ht="30" customHeight="1">
      <c r="B2" s="33" t="s">
        <v>0</v>
      </c>
      <c r="C2" s="256" t="s">
        <v>1</v>
      </c>
      <c r="D2" s="256"/>
      <c r="E2" s="256"/>
      <c r="F2" s="256"/>
      <c r="G2" s="256"/>
      <c r="H2" s="256"/>
      <c r="I2" s="256"/>
      <c r="J2" s="256"/>
      <c r="K2" s="256"/>
      <c r="L2" s="45"/>
    </row>
    <row r="3" spans="1:3156" ht="30" customHeight="1">
      <c r="B3" s="33" t="s">
        <v>2</v>
      </c>
      <c r="C3" s="256" t="s">
        <v>3</v>
      </c>
      <c r="D3" s="256"/>
      <c r="E3" s="256"/>
      <c r="F3" s="256"/>
      <c r="G3" s="256"/>
      <c r="H3" s="256"/>
      <c r="I3" s="256"/>
      <c r="J3" s="256"/>
      <c r="K3" s="256"/>
      <c r="L3" s="46"/>
    </row>
    <row r="4" spans="1:3156" ht="18">
      <c r="B4" s="253" t="s">
        <v>72</v>
      </c>
      <c r="C4" s="254"/>
      <c r="D4" s="254"/>
      <c r="E4" s="254"/>
      <c r="F4" s="254"/>
      <c r="G4" s="254"/>
      <c r="H4" s="254"/>
      <c r="I4" s="254"/>
      <c r="J4" s="254"/>
      <c r="K4" s="254"/>
      <c r="L4" s="39"/>
    </row>
    <row r="6" spans="1:3156">
      <c r="B6" s="255" t="s">
        <v>73</v>
      </c>
      <c r="C6" s="255"/>
      <c r="D6" s="255"/>
      <c r="E6" s="255"/>
      <c r="F6" s="255"/>
      <c r="G6" s="255"/>
      <c r="H6" s="255"/>
      <c r="I6" s="255"/>
      <c r="J6" s="255"/>
      <c r="K6" s="255"/>
      <c r="L6" s="255"/>
    </row>
    <row r="7" spans="1:3156" s="41" customFormat="1" ht="30">
      <c r="A7" s="40"/>
      <c r="B7" s="113" t="s">
        <v>42</v>
      </c>
      <c r="C7" s="114" t="s">
        <v>74</v>
      </c>
      <c r="D7" s="115" t="s">
        <v>75</v>
      </c>
      <c r="E7" s="114" t="s">
        <v>76</v>
      </c>
      <c r="F7" s="116" t="s">
        <v>77</v>
      </c>
      <c r="G7" s="114" t="s">
        <v>78</v>
      </c>
      <c r="H7" s="117" t="s">
        <v>79</v>
      </c>
      <c r="I7" s="120" t="s">
        <v>80</v>
      </c>
      <c r="J7" s="117" t="s">
        <v>45</v>
      </c>
      <c r="K7" s="117" t="s">
        <v>46</v>
      </c>
      <c r="L7" s="118" t="s">
        <v>81</v>
      </c>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0"/>
      <c r="DC7" s="40"/>
      <c r="DD7" s="40"/>
      <c r="DE7" s="40"/>
      <c r="DF7" s="40"/>
      <c r="DG7" s="40"/>
      <c r="DH7" s="40"/>
      <c r="DI7" s="40"/>
      <c r="DJ7" s="40"/>
      <c r="DK7" s="40"/>
      <c r="DL7" s="40"/>
      <c r="DM7" s="40"/>
      <c r="DN7" s="40"/>
      <c r="DO7" s="40"/>
      <c r="DP7" s="40"/>
      <c r="DQ7" s="40"/>
      <c r="DR7" s="40"/>
      <c r="DS7" s="40"/>
      <c r="DT7" s="40"/>
      <c r="DU7" s="40"/>
      <c r="DV7" s="40"/>
      <c r="DW7" s="40"/>
      <c r="DX7" s="40"/>
      <c r="DY7" s="40"/>
      <c r="DZ7" s="40"/>
      <c r="EA7" s="40"/>
      <c r="EB7" s="40"/>
      <c r="EC7" s="40"/>
      <c r="ED7" s="40"/>
      <c r="EE7" s="40"/>
      <c r="EF7" s="40"/>
      <c r="EG7" s="40"/>
      <c r="EH7" s="40"/>
      <c r="EI7" s="40"/>
      <c r="EJ7" s="40"/>
      <c r="EK7" s="40"/>
      <c r="EL7" s="40"/>
      <c r="EM7" s="40"/>
      <c r="EN7" s="40"/>
      <c r="EO7" s="40"/>
      <c r="EP7" s="40"/>
      <c r="EQ7" s="40"/>
      <c r="ER7" s="40"/>
      <c r="ES7" s="40"/>
      <c r="ET7" s="40"/>
      <c r="EU7" s="40"/>
      <c r="EV7" s="40"/>
      <c r="EW7" s="40"/>
      <c r="EX7" s="40"/>
      <c r="EY7" s="40"/>
      <c r="EZ7" s="40"/>
      <c r="FA7" s="40"/>
      <c r="FB7" s="40"/>
      <c r="FC7" s="40"/>
      <c r="FD7" s="40"/>
      <c r="FE7" s="40"/>
      <c r="FF7" s="40"/>
      <c r="FG7" s="40"/>
      <c r="FH7" s="40"/>
      <c r="FI7" s="40"/>
      <c r="FJ7" s="40"/>
      <c r="FK7" s="40"/>
      <c r="FL7" s="40"/>
      <c r="FM7" s="40"/>
      <c r="FN7" s="40"/>
      <c r="FO7" s="40"/>
      <c r="FP7" s="40"/>
      <c r="FQ7" s="40"/>
      <c r="FR7" s="40"/>
      <c r="FS7" s="40"/>
      <c r="FT7" s="40"/>
      <c r="FU7" s="40"/>
      <c r="FV7" s="40"/>
      <c r="FW7" s="40"/>
      <c r="FX7" s="40"/>
      <c r="FY7" s="40"/>
      <c r="FZ7" s="40"/>
      <c r="GA7" s="40"/>
      <c r="GB7" s="40"/>
      <c r="GC7" s="40"/>
      <c r="GD7" s="40"/>
      <c r="GE7" s="40"/>
      <c r="GF7" s="40"/>
      <c r="GG7" s="40"/>
      <c r="GH7" s="40"/>
      <c r="GI7" s="40"/>
      <c r="GJ7" s="40"/>
      <c r="GK7" s="40"/>
      <c r="GL7" s="40"/>
      <c r="GM7" s="40"/>
      <c r="GN7" s="40"/>
      <c r="GO7" s="40"/>
      <c r="GP7" s="40"/>
      <c r="GQ7" s="40"/>
      <c r="GR7" s="40"/>
      <c r="GS7" s="40"/>
      <c r="GT7" s="40"/>
      <c r="GU7" s="40"/>
      <c r="GV7" s="40"/>
      <c r="GW7" s="40"/>
      <c r="GX7" s="40"/>
      <c r="GY7" s="40"/>
      <c r="GZ7" s="40"/>
      <c r="HA7" s="40"/>
      <c r="HB7" s="40"/>
      <c r="HC7" s="40"/>
      <c r="HD7" s="40"/>
      <c r="HE7" s="40"/>
      <c r="HF7" s="40"/>
      <c r="HG7" s="40"/>
      <c r="HH7" s="40"/>
      <c r="HI7" s="40"/>
      <c r="HJ7" s="40"/>
      <c r="HK7" s="40"/>
      <c r="HL7" s="40"/>
      <c r="HM7" s="40"/>
      <c r="HN7" s="40"/>
      <c r="HO7" s="40"/>
      <c r="HP7" s="40"/>
      <c r="HQ7" s="40"/>
      <c r="HR7" s="40"/>
      <c r="HS7" s="40"/>
      <c r="HT7" s="40"/>
      <c r="HU7" s="40"/>
      <c r="HV7" s="40"/>
      <c r="HW7" s="40"/>
      <c r="HX7" s="40"/>
      <c r="HY7" s="40"/>
      <c r="HZ7" s="40"/>
      <c r="IA7" s="40"/>
      <c r="IB7" s="40"/>
      <c r="IC7" s="40"/>
      <c r="ID7" s="40"/>
      <c r="IE7" s="40"/>
      <c r="IF7" s="40"/>
      <c r="IG7" s="40"/>
      <c r="IH7" s="40"/>
      <c r="II7" s="40"/>
      <c r="IJ7" s="40"/>
      <c r="IK7" s="40"/>
      <c r="IL7" s="40"/>
      <c r="IM7" s="40"/>
      <c r="IN7" s="40"/>
      <c r="IO7" s="40"/>
      <c r="IP7" s="40"/>
      <c r="IQ7" s="40"/>
      <c r="IR7" s="40"/>
      <c r="IS7" s="40"/>
      <c r="IT7" s="40"/>
      <c r="IU7" s="40"/>
      <c r="IV7" s="40"/>
      <c r="IW7" s="40"/>
      <c r="IX7" s="40"/>
      <c r="IY7" s="40"/>
      <c r="IZ7" s="40"/>
      <c r="JA7" s="40"/>
      <c r="JB7" s="40"/>
      <c r="JC7" s="40"/>
      <c r="JD7" s="40"/>
      <c r="JE7" s="40"/>
      <c r="JF7" s="40"/>
      <c r="JG7" s="40"/>
      <c r="JH7" s="40"/>
      <c r="JI7" s="40"/>
      <c r="JJ7" s="40"/>
      <c r="JK7" s="40"/>
      <c r="JL7" s="40"/>
      <c r="JM7" s="40"/>
      <c r="JN7" s="40"/>
      <c r="JO7" s="40"/>
      <c r="JP7" s="40"/>
      <c r="JQ7" s="40"/>
      <c r="JR7" s="40"/>
      <c r="JS7" s="40"/>
      <c r="JT7" s="40"/>
      <c r="JU7" s="40"/>
      <c r="JV7" s="40"/>
      <c r="JW7" s="40"/>
      <c r="JX7" s="40"/>
      <c r="JY7" s="40"/>
      <c r="JZ7" s="40"/>
      <c r="KA7" s="40"/>
      <c r="KB7" s="40"/>
      <c r="KC7" s="40"/>
      <c r="KD7" s="40"/>
      <c r="KE7" s="40"/>
      <c r="KF7" s="40"/>
      <c r="KG7" s="40"/>
      <c r="KH7" s="40"/>
      <c r="KI7" s="40"/>
      <c r="KJ7" s="40"/>
      <c r="KK7" s="40"/>
      <c r="KL7" s="40"/>
      <c r="KM7" s="40"/>
      <c r="KN7" s="40"/>
      <c r="KO7" s="40"/>
      <c r="KP7" s="40"/>
      <c r="KQ7" s="40"/>
      <c r="KR7" s="40"/>
      <c r="KS7" s="40"/>
      <c r="KT7" s="40"/>
      <c r="KU7" s="40"/>
      <c r="KV7" s="40"/>
      <c r="KW7" s="40"/>
      <c r="KX7" s="40"/>
      <c r="KY7" s="40"/>
      <c r="KZ7" s="40"/>
      <c r="LA7" s="40"/>
      <c r="LB7" s="40"/>
      <c r="LC7" s="40"/>
      <c r="LD7" s="40"/>
      <c r="LE7" s="40"/>
      <c r="LF7" s="40"/>
      <c r="LG7" s="40"/>
      <c r="LH7" s="40"/>
      <c r="LI7" s="40"/>
      <c r="LJ7" s="40"/>
      <c r="LK7" s="40"/>
      <c r="LL7" s="40"/>
      <c r="LM7" s="40"/>
      <c r="LN7" s="40"/>
      <c r="LO7" s="40"/>
      <c r="LP7" s="40"/>
      <c r="LQ7" s="40"/>
      <c r="LR7" s="40"/>
      <c r="LS7" s="40"/>
      <c r="LT7" s="40"/>
      <c r="LU7" s="40"/>
      <c r="LV7" s="40"/>
      <c r="LW7" s="40"/>
      <c r="LX7" s="40"/>
      <c r="LY7" s="40"/>
      <c r="LZ7" s="40"/>
      <c r="MA7" s="40"/>
      <c r="MB7" s="40"/>
      <c r="MC7" s="40"/>
      <c r="MD7" s="40"/>
      <c r="ME7" s="40"/>
      <c r="MF7" s="40"/>
      <c r="MG7" s="40"/>
      <c r="MH7" s="40"/>
      <c r="MI7" s="40"/>
      <c r="MJ7" s="40"/>
      <c r="MK7" s="40"/>
      <c r="ML7" s="40"/>
      <c r="MM7" s="40"/>
      <c r="MN7" s="40"/>
      <c r="MO7" s="40"/>
      <c r="MP7" s="40"/>
      <c r="MQ7" s="40"/>
      <c r="MR7" s="40"/>
      <c r="MS7" s="40"/>
      <c r="MT7" s="40"/>
      <c r="MU7" s="40"/>
      <c r="MV7" s="40"/>
      <c r="MW7" s="40"/>
      <c r="MX7" s="40"/>
      <c r="MY7" s="40"/>
      <c r="MZ7" s="40"/>
      <c r="NA7" s="40"/>
      <c r="NB7" s="40"/>
      <c r="NC7" s="40"/>
      <c r="ND7" s="40"/>
      <c r="NE7" s="40"/>
      <c r="NF7" s="40"/>
      <c r="NG7" s="40"/>
      <c r="NH7" s="40"/>
      <c r="NI7" s="40"/>
      <c r="NJ7" s="40"/>
      <c r="NK7" s="40"/>
      <c r="NL7" s="40"/>
      <c r="NM7" s="40"/>
      <c r="NN7" s="40"/>
      <c r="NO7" s="40"/>
      <c r="NP7" s="40"/>
      <c r="NQ7" s="40"/>
      <c r="NR7" s="40"/>
      <c r="NS7" s="40"/>
      <c r="NT7" s="40"/>
      <c r="NU7" s="40"/>
      <c r="NV7" s="40"/>
      <c r="NW7" s="40"/>
      <c r="NX7" s="40"/>
      <c r="NY7" s="40"/>
      <c r="NZ7" s="40"/>
      <c r="OA7" s="40"/>
      <c r="OB7" s="40"/>
      <c r="OC7" s="40"/>
      <c r="OD7" s="40"/>
      <c r="OE7" s="40"/>
      <c r="OF7" s="40"/>
      <c r="OG7" s="40"/>
      <c r="OH7" s="40"/>
      <c r="OI7" s="40"/>
      <c r="OJ7" s="40"/>
      <c r="OK7" s="40"/>
      <c r="OL7" s="40"/>
      <c r="OM7" s="40"/>
      <c r="ON7" s="40"/>
      <c r="OO7" s="40"/>
      <c r="OP7" s="40"/>
      <c r="OQ7" s="40"/>
      <c r="OR7" s="40"/>
      <c r="OS7" s="40"/>
      <c r="OT7" s="40"/>
      <c r="OU7" s="40"/>
      <c r="OV7" s="40"/>
      <c r="OW7" s="40"/>
      <c r="OX7" s="40"/>
      <c r="OY7" s="40"/>
      <c r="OZ7" s="40"/>
      <c r="PA7" s="40"/>
      <c r="PB7" s="40"/>
      <c r="PC7" s="40"/>
      <c r="PD7" s="40"/>
      <c r="PE7" s="40"/>
      <c r="PF7" s="40"/>
      <c r="PG7" s="40"/>
      <c r="PH7" s="40"/>
      <c r="PI7" s="40"/>
      <c r="PJ7" s="40"/>
      <c r="PK7" s="40"/>
      <c r="PL7" s="40"/>
      <c r="PM7" s="40"/>
      <c r="PN7" s="40"/>
      <c r="PO7" s="40"/>
      <c r="PP7" s="40"/>
      <c r="PQ7" s="40"/>
      <c r="PR7" s="40"/>
      <c r="PS7" s="40"/>
      <c r="PT7" s="40"/>
      <c r="PU7" s="40"/>
      <c r="PV7" s="40"/>
      <c r="PW7" s="40"/>
      <c r="PX7" s="40"/>
      <c r="PY7" s="40"/>
      <c r="PZ7" s="40"/>
      <c r="QA7" s="40"/>
      <c r="QB7" s="40"/>
      <c r="QC7" s="40"/>
      <c r="QD7" s="40"/>
      <c r="QE7" s="40"/>
      <c r="QF7" s="40"/>
      <c r="QG7" s="40"/>
      <c r="QH7" s="40"/>
      <c r="QI7" s="40"/>
      <c r="QJ7" s="40"/>
      <c r="QK7" s="40"/>
      <c r="QL7" s="40"/>
      <c r="QM7" s="40"/>
      <c r="QN7" s="40"/>
      <c r="QO7" s="40"/>
      <c r="QP7" s="40"/>
      <c r="QQ7" s="40"/>
      <c r="QR7" s="40"/>
      <c r="QS7" s="40"/>
      <c r="QT7" s="40"/>
      <c r="QU7" s="40"/>
      <c r="QV7" s="40"/>
      <c r="QW7" s="40"/>
      <c r="QX7" s="40"/>
      <c r="QY7" s="40"/>
      <c r="QZ7" s="40"/>
      <c r="RA7" s="40"/>
      <c r="RB7" s="40"/>
      <c r="RC7" s="40"/>
      <c r="RD7" s="40"/>
      <c r="RE7" s="40"/>
      <c r="RF7" s="40"/>
      <c r="RG7" s="40"/>
      <c r="RH7" s="40"/>
      <c r="RI7" s="40"/>
      <c r="RJ7" s="40"/>
      <c r="RK7" s="40"/>
      <c r="RL7" s="40"/>
      <c r="RM7" s="40"/>
      <c r="RN7" s="40"/>
      <c r="RO7" s="40"/>
      <c r="RP7" s="40"/>
      <c r="RQ7" s="40"/>
      <c r="RR7" s="40"/>
      <c r="RS7" s="40"/>
      <c r="RT7" s="40"/>
      <c r="RU7" s="40"/>
      <c r="RV7" s="40"/>
      <c r="RW7" s="40"/>
      <c r="RX7" s="40"/>
      <c r="RY7" s="40"/>
      <c r="RZ7" s="40"/>
      <c r="SA7" s="40"/>
      <c r="SB7" s="40"/>
      <c r="SC7" s="40"/>
      <c r="SD7" s="40"/>
      <c r="SE7" s="40"/>
      <c r="SF7" s="40"/>
      <c r="SG7" s="40"/>
      <c r="SH7" s="40"/>
      <c r="SI7" s="40"/>
      <c r="SJ7" s="40"/>
      <c r="SK7" s="40"/>
      <c r="SL7" s="40"/>
      <c r="SM7" s="40"/>
      <c r="SN7" s="40"/>
      <c r="SO7" s="40"/>
      <c r="SP7" s="40"/>
      <c r="SQ7" s="40"/>
      <c r="SR7" s="40"/>
      <c r="SS7" s="40"/>
      <c r="ST7" s="40"/>
      <c r="SU7" s="40"/>
      <c r="SV7" s="40"/>
      <c r="SW7" s="40"/>
      <c r="SX7" s="40"/>
      <c r="SY7" s="40"/>
      <c r="SZ7" s="40"/>
      <c r="TA7" s="40"/>
      <c r="TB7" s="40"/>
      <c r="TC7" s="40"/>
      <c r="TD7" s="40"/>
      <c r="TE7" s="40"/>
      <c r="TF7" s="40"/>
      <c r="TG7" s="40"/>
      <c r="TH7" s="40"/>
      <c r="TI7" s="40"/>
      <c r="TJ7" s="40"/>
      <c r="TK7" s="40"/>
      <c r="TL7" s="40"/>
      <c r="TM7" s="40"/>
      <c r="TN7" s="40"/>
      <c r="TO7" s="40"/>
      <c r="TP7" s="40"/>
      <c r="TQ7" s="40"/>
      <c r="TR7" s="40"/>
      <c r="TS7" s="40"/>
      <c r="TT7" s="40"/>
      <c r="TU7" s="40"/>
      <c r="TV7" s="40"/>
      <c r="TW7" s="40"/>
      <c r="TX7" s="40"/>
      <c r="TY7" s="40"/>
      <c r="TZ7" s="40"/>
      <c r="UA7" s="40"/>
      <c r="UB7" s="40"/>
      <c r="UC7" s="40"/>
      <c r="UD7" s="40"/>
      <c r="UE7" s="40"/>
      <c r="UF7" s="40"/>
      <c r="UG7" s="40"/>
      <c r="UH7" s="40"/>
      <c r="UI7" s="40"/>
      <c r="UJ7" s="40"/>
      <c r="UK7" s="40"/>
      <c r="UL7" s="40"/>
      <c r="UM7" s="40"/>
      <c r="UN7" s="40"/>
      <c r="UO7" s="40"/>
      <c r="UP7" s="40"/>
      <c r="UQ7" s="40"/>
      <c r="UR7" s="40"/>
      <c r="US7" s="40"/>
      <c r="UT7" s="40"/>
      <c r="UU7" s="40"/>
      <c r="UV7" s="40"/>
      <c r="UW7" s="40"/>
      <c r="UX7" s="40"/>
      <c r="UY7" s="40"/>
      <c r="UZ7" s="40"/>
      <c r="VA7" s="40"/>
      <c r="VB7" s="40"/>
      <c r="VC7" s="40"/>
      <c r="VD7" s="40"/>
      <c r="VE7" s="40"/>
      <c r="VF7" s="40"/>
      <c r="VG7" s="40"/>
      <c r="VH7" s="40"/>
      <c r="VI7" s="40"/>
      <c r="VJ7" s="40"/>
      <c r="VK7" s="40"/>
      <c r="VL7" s="40"/>
      <c r="VM7" s="40"/>
      <c r="VN7" s="40"/>
      <c r="VO7" s="40"/>
      <c r="VP7" s="40"/>
      <c r="VQ7" s="40"/>
      <c r="VR7" s="40"/>
      <c r="VS7" s="40"/>
      <c r="VT7" s="40"/>
      <c r="VU7" s="40"/>
      <c r="VV7" s="40"/>
      <c r="VW7" s="40"/>
      <c r="VX7" s="40"/>
      <c r="VY7" s="40"/>
      <c r="VZ7" s="40"/>
      <c r="WA7" s="40"/>
      <c r="WB7" s="40"/>
      <c r="WC7" s="40"/>
      <c r="WD7" s="40"/>
      <c r="WE7" s="40"/>
      <c r="WF7" s="40"/>
      <c r="WG7" s="40"/>
      <c r="WH7" s="40"/>
      <c r="WI7" s="40"/>
      <c r="WJ7" s="40"/>
      <c r="WK7" s="40"/>
      <c r="WL7" s="40"/>
      <c r="WM7" s="40"/>
      <c r="WN7" s="40"/>
      <c r="WO7" s="40"/>
      <c r="WP7" s="40"/>
      <c r="WQ7" s="40"/>
      <c r="WR7" s="40"/>
      <c r="WS7" s="40"/>
      <c r="WT7" s="40"/>
      <c r="WU7" s="40"/>
      <c r="WV7" s="40"/>
      <c r="WW7" s="40"/>
      <c r="WX7" s="40"/>
      <c r="WY7" s="40"/>
      <c r="WZ7" s="40"/>
      <c r="XA7" s="40"/>
      <c r="XB7" s="40"/>
      <c r="XC7" s="40"/>
      <c r="XD7" s="40"/>
      <c r="XE7" s="40"/>
      <c r="XF7" s="40"/>
      <c r="XG7" s="40"/>
      <c r="XH7" s="40"/>
      <c r="XI7" s="40"/>
      <c r="XJ7" s="40"/>
      <c r="XK7" s="40"/>
      <c r="XL7" s="40"/>
      <c r="XM7" s="40"/>
      <c r="XN7" s="40"/>
      <c r="XO7" s="40"/>
      <c r="XP7" s="40"/>
      <c r="XQ7" s="40"/>
      <c r="XR7" s="40"/>
      <c r="XS7" s="40"/>
      <c r="XT7" s="40"/>
      <c r="XU7" s="40"/>
      <c r="XV7" s="40"/>
      <c r="XW7" s="40"/>
      <c r="XX7" s="40"/>
      <c r="XY7" s="40"/>
      <c r="XZ7" s="40"/>
      <c r="YA7" s="40"/>
      <c r="YB7" s="40"/>
      <c r="YC7" s="40"/>
      <c r="YD7" s="40"/>
      <c r="YE7" s="40"/>
      <c r="YF7" s="40"/>
      <c r="YG7" s="40"/>
      <c r="YH7" s="40"/>
      <c r="YI7" s="40"/>
      <c r="YJ7" s="40"/>
      <c r="YK7" s="40"/>
      <c r="YL7" s="40"/>
      <c r="YM7" s="40"/>
      <c r="YN7" s="40"/>
      <c r="YO7" s="40"/>
      <c r="YP7" s="40"/>
      <c r="YQ7" s="40"/>
      <c r="YR7" s="40"/>
      <c r="YS7" s="40"/>
      <c r="YT7" s="40"/>
      <c r="YU7" s="40"/>
      <c r="YV7" s="40"/>
      <c r="YW7" s="40"/>
      <c r="YX7" s="40"/>
      <c r="YY7" s="40"/>
      <c r="YZ7" s="40"/>
      <c r="ZA7" s="40"/>
      <c r="ZB7" s="40"/>
      <c r="ZC7" s="40"/>
      <c r="ZD7" s="40"/>
      <c r="ZE7" s="40"/>
      <c r="ZF7" s="40"/>
      <c r="ZG7" s="40"/>
      <c r="ZH7" s="40"/>
      <c r="ZI7" s="40"/>
      <c r="ZJ7" s="40"/>
      <c r="ZK7" s="40"/>
      <c r="ZL7" s="40"/>
      <c r="ZM7" s="40"/>
      <c r="ZN7" s="40"/>
      <c r="ZO7" s="40"/>
      <c r="ZP7" s="40"/>
      <c r="ZQ7" s="40"/>
      <c r="ZR7" s="40"/>
      <c r="ZS7" s="40"/>
      <c r="ZT7" s="40"/>
      <c r="ZU7" s="40"/>
      <c r="ZV7" s="40"/>
      <c r="ZW7" s="40"/>
      <c r="ZX7" s="40"/>
      <c r="ZY7" s="40"/>
      <c r="ZZ7" s="40"/>
      <c r="AAA7" s="40"/>
      <c r="AAB7" s="40"/>
      <c r="AAC7" s="40"/>
      <c r="AAD7" s="40"/>
      <c r="AAE7" s="40"/>
      <c r="AAF7" s="40"/>
      <c r="AAG7" s="40"/>
      <c r="AAH7" s="40"/>
      <c r="AAI7" s="40"/>
      <c r="AAJ7" s="40"/>
      <c r="AAK7" s="40"/>
      <c r="AAL7" s="40"/>
      <c r="AAM7" s="40"/>
      <c r="AAN7" s="40"/>
      <c r="AAO7" s="40"/>
      <c r="AAP7" s="40"/>
      <c r="AAQ7" s="40"/>
      <c r="AAR7" s="40"/>
      <c r="AAS7" s="40"/>
      <c r="AAT7" s="40"/>
      <c r="AAU7" s="40"/>
      <c r="AAV7" s="40"/>
      <c r="AAW7" s="40"/>
      <c r="AAX7" s="40"/>
      <c r="AAY7" s="40"/>
      <c r="AAZ7" s="40"/>
      <c r="ABA7" s="40"/>
      <c r="ABB7" s="40"/>
      <c r="ABC7" s="40"/>
      <c r="ABD7" s="40"/>
      <c r="ABE7" s="40"/>
      <c r="ABF7" s="40"/>
      <c r="ABG7" s="40"/>
      <c r="ABH7" s="40"/>
      <c r="ABI7" s="40"/>
      <c r="ABJ7" s="40"/>
      <c r="ABK7" s="40"/>
      <c r="ABL7" s="40"/>
      <c r="ABM7" s="40"/>
      <c r="ABN7" s="40"/>
      <c r="ABO7" s="40"/>
      <c r="ABP7" s="40"/>
      <c r="ABQ7" s="40"/>
      <c r="ABR7" s="40"/>
      <c r="ABS7" s="40"/>
      <c r="ABT7" s="40"/>
      <c r="ABU7" s="40"/>
      <c r="ABV7" s="40"/>
      <c r="ABW7" s="40"/>
      <c r="ABX7" s="40"/>
      <c r="ABY7" s="40"/>
      <c r="ABZ7" s="40"/>
      <c r="ACA7" s="40"/>
      <c r="ACB7" s="40"/>
      <c r="ACC7" s="40"/>
      <c r="ACD7" s="40"/>
      <c r="ACE7" s="40"/>
      <c r="ACF7" s="40"/>
      <c r="ACG7" s="40"/>
      <c r="ACH7" s="40"/>
      <c r="ACI7" s="40"/>
      <c r="ACJ7" s="40"/>
      <c r="ACK7" s="40"/>
      <c r="ACL7" s="40"/>
      <c r="ACM7" s="40"/>
      <c r="ACN7" s="40"/>
      <c r="ACO7" s="40"/>
      <c r="ACP7" s="40"/>
      <c r="ACQ7" s="40"/>
      <c r="ACR7" s="40"/>
      <c r="ACS7" s="40"/>
      <c r="ACT7" s="40"/>
      <c r="ACU7" s="40"/>
      <c r="ACV7" s="40"/>
      <c r="ACW7" s="40"/>
      <c r="ACX7" s="40"/>
      <c r="ACY7" s="40"/>
      <c r="ACZ7" s="40"/>
      <c r="ADA7" s="40"/>
      <c r="ADB7" s="40"/>
      <c r="ADC7" s="40"/>
      <c r="ADD7" s="40"/>
      <c r="ADE7" s="40"/>
      <c r="ADF7" s="40"/>
      <c r="ADG7" s="40"/>
      <c r="ADH7" s="40"/>
      <c r="ADI7" s="40"/>
      <c r="ADJ7" s="40"/>
      <c r="ADK7" s="40"/>
      <c r="ADL7" s="40"/>
      <c r="ADM7" s="40"/>
      <c r="ADN7" s="40"/>
      <c r="ADO7" s="40"/>
      <c r="ADP7" s="40"/>
      <c r="ADQ7" s="40"/>
      <c r="ADR7" s="40"/>
      <c r="ADS7" s="40"/>
      <c r="ADT7" s="40"/>
      <c r="ADU7" s="40"/>
      <c r="ADV7" s="40"/>
      <c r="ADW7" s="40"/>
      <c r="ADX7" s="40"/>
      <c r="ADY7" s="40"/>
      <c r="ADZ7" s="40"/>
      <c r="AEA7" s="40"/>
      <c r="AEB7" s="40"/>
      <c r="AEC7" s="40"/>
      <c r="AED7" s="40"/>
      <c r="AEE7" s="40"/>
      <c r="AEF7" s="40"/>
      <c r="AEG7" s="40"/>
      <c r="AEH7" s="40"/>
      <c r="AEI7" s="40"/>
      <c r="AEJ7" s="40"/>
      <c r="AEK7" s="40"/>
      <c r="AEL7" s="40"/>
      <c r="AEM7" s="40"/>
      <c r="AEN7" s="40"/>
      <c r="AEO7" s="40"/>
      <c r="AEP7" s="40"/>
      <c r="AEQ7" s="40"/>
      <c r="AER7" s="40"/>
      <c r="AES7" s="40"/>
      <c r="AET7" s="40"/>
      <c r="AEU7" s="40"/>
      <c r="AEV7" s="40"/>
      <c r="AEW7" s="40"/>
      <c r="AEX7" s="40"/>
      <c r="AEY7" s="40"/>
      <c r="AEZ7" s="40"/>
      <c r="AFA7" s="40"/>
      <c r="AFB7" s="40"/>
      <c r="AFC7" s="40"/>
      <c r="AFD7" s="40"/>
      <c r="AFE7" s="40"/>
      <c r="AFF7" s="40"/>
      <c r="AFG7" s="40"/>
      <c r="AFH7" s="40"/>
      <c r="AFI7" s="40"/>
      <c r="AFJ7" s="40"/>
      <c r="AFK7" s="40"/>
      <c r="AFL7" s="40"/>
      <c r="AFM7" s="40"/>
      <c r="AFN7" s="40"/>
      <c r="AFO7" s="40"/>
      <c r="AFP7" s="40"/>
      <c r="AFQ7" s="40"/>
      <c r="AFR7" s="40"/>
      <c r="AFS7" s="40"/>
      <c r="AFT7" s="40"/>
      <c r="AFU7" s="40"/>
      <c r="AFV7" s="40"/>
      <c r="AFW7" s="40"/>
      <c r="AFX7" s="40"/>
      <c r="AFY7" s="40"/>
      <c r="AFZ7" s="40"/>
      <c r="AGA7" s="40"/>
      <c r="AGB7" s="40"/>
      <c r="AGC7" s="40"/>
      <c r="AGD7" s="40"/>
      <c r="AGE7" s="40"/>
      <c r="AGF7" s="40"/>
      <c r="AGG7" s="40"/>
      <c r="AGH7" s="40"/>
      <c r="AGI7" s="40"/>
      <c r="AGJ7" s="40"/>
      <c r="AGK7" s="40"/>
      <c r="AGL7" s="40"/>
      <c r="AGM7" s="40"/>
      <c r="AGN7" s="40"/>
      <c r="AGO7" s="40"/>
      <c r="AGP7" s="40"/>
      <c r="AGQ7" s="40"/>
      <c r="AGR7" s="40"/>
      <c r="AGS7" s="40"/>
      <c r="AGT7" s="40"/>
      <c r="AGU7" s="40"/>
      <c r="AGV7" s="40"/>
      <c r="AGW7" s="40"/>
      <c r="AGX7" s="40"/>
      <c r="AGY7" s="40"/>
      <c r="AGZ7" s="40"/>
      <c r="AHA7" s="40"/>
      <c r="AHB7" s="40"/>
      <c r="AHC7" s="40"/>
      <c r="AHD7" s="40"/>
      <c r="AHE7" s="40"/>
      <c r="AHF7" s="40"/>
      <c r="AHG7" s="40"/>
      <c r="AHH7" s="40"/>
      <c r="AHI7" s="40"/>
      <c r="AHJ7" s="40"/>
      <c r="AHK7" s="40"/>
      <c r="AHL7" s="40"/>
      <c r="AHM7" s="40"/>
      <c r="AHN7" s="40"/>
      <c r="AHO7" s="40"/>
      <c r="AHP7" s="40"/>
      <c r="AHQ7" s="40"/>
      <c r="AHR7" s="40"/>
      <c r="AHS7" s="40"/>
      <c r="AHT7" s="40"/>
      <c r="AHU7" s="40"/>
      <c r="AHV7" s="40"/>
      <c r="AHW7" s="40"/>
      <c r="AHX7" s="40"/>
      <c r="AHY7" s="40"/>
      <c r="AHZ7" s="40"/>
      <c r="AIA7" s="40"/>
      <c r="AIB7" s="40"/>
      <c r="AIC7" s="40"/>
      <c r="AID7" s="40"/>
      <c r="AIE7" s="40"/>
      <c r="AIF7" s="40"/>
      <c r="AIG7" s="40"/>
      <c r="AIH7" s="40"/>
      <c r="AII7" s="40"/>
      <c r="AIJ7" s="40"/>
      <c r="AIK7" s="40"/>
      <c r="AIL7" s="40"/>
      <c r="AIM7" s="40"/>
      <c r="AIN7" s="40"/>
      <c r="AIO7" s="40"/>
      <c r="AIP7" s="40"/>
      <c r="AIQ7" s="40"/>
      <c r="AIR7" s="40"/>
      <c r="AIS7" s="40"/>
      <c r="AIT7" s="40"/>
      <c r="AIU7" s="40"/>
      <c r="AIV7" s="40"/>
      <c r="AIW7" s="40"/>
      <c r="AIX7" s="40"/>
      <c r="AIY7" s="40"/>
      <c r="AIZ7" s="40"/>
      <c r="AJA7" s="40"/>
      <c r="AJB7" s="40"/>
      <c r="AJC7" s="40"/>
      <c r="AJD7" s="40"/>
      <c r="AJE7" s="40"/>
      <c r="AJF7" s="40"/>
      <c r="AJG7" s="40"/>
      <c r="AJH7" s="40"/>
      <c r="AJI7" s="40"/>
      <c r="AJJ7" s="40"/>
      <c r="AJK7" s="40"/>
      <c r="AJL7" s="40"/>
      <c r="AJM7" s="40"/>
      <c r="AJN7" s="40"/>
      <c r="AJO7" s="40"/>
      <c r="AJP7" s="40"/>
      <c r="AJQ7" s="40"/>
      <c r="AJR7" s="40"/>
      <c r="AJS7" s="40"/>
      <c r="AJT7" s="40"/>
      <c r="AJU7" s="40"/>
      <c r="AJV7" s="40"/>
      <c r="AJW7" s="40"/>
      <c r="AJX7" s="40"/>
      <c r="AJY7" s="40"/>
      <c r="AJZ7" s="40"/>
      <c r="AKA7" s="40"/>
      <c r="AKB7" s="40"/>
      <c r="AKC7" s="40"/>
      <c r="AKD7" s="40"/>
      <c r="AKE7" s="40"/>
      <c r="AKF7" s="40"/>
      <c r="AKG7" s="40"/>
      <c r="AKH7" s="40"/>
      <c r="AKI7" s="40"/>
      <c r="AKJ7" s="40"/>
      <c r="AKK7" s="40"/>
      <c r="AKL7" s="40"/>
      <c r="AKM7" s="40"/>
      <c r="AKN7" s="40"/>
      <c r="AKO7" s="40"/>
      <c r="AKP7" s="40"/>
      <c r="AKQ7" s="40"/>
      <c r="AKR7" s="40"/>
      <c r="AKS7" s="40"/>
      <c r="AKT7" s="40"/>
      <c r="AKU7" s="40"/>
      <c r="AKV7" s="40"/>
      <c r="AKW7" s="40"/>
      <c r="AKX7" s="40"/>
      <c r="AKY7" s="40"/>
      <c r="AKZ7" s="40"/>
      <c r="ALA7" s="40"/>
      <c r="ALB7" s="40"/>
      <c r="ALC7" s="40"/>
      <c r="ALD7" s="40"/>
      <c r="ALE7" s="40"/>
      <c r="ALF7" s="40"/>
      <c r="ALG7" s="40"/>
      <c r="ALH7" s="40"/>
      <c r="ALI7" s="40"/>
      <c r="ALJ7" s="40"/>
      <c r="ALK7" s="40"/>
      <c r="ALL7" s="40"/>
      <c r="ALM7" s="40"/>
      <c r="ALN7" s="40"/>
      <c r="ALO7" s="40"/>
      <c r="ALP7" s="40"/>
      <c r="ALQ7" s="40"/>
      <c r="ALR7" s="40"/>
      <c r="ALS7" s="40"/>
      <c r="ALT7" s="40"/>
      <c r="ALU7" s="40"/>
      <c r="ALV7" s="40"/>
      <c r="ALW7" s="40"/>
      <c r="ALX7" s="40"/>
      <c r="ALY7" s="40"/>
      <c r="ALZ7" s="40"/>
      <c r="AMA7" s="40"/>
      <c r="AMB7" s="40"/>
      <c r="AMC7" s="40"/>
      <c r="AMD7" s="40"/>
      <c r="AME7" s="40"/>
      <c r="AMF7" s="40"/>
      <c r="AMG7" s="40"/>
      <c r="AMH7" s="40"/>
      <c r="AMI7" s="40"/>
      <c r="AMJ7" s="40"/>
      <c r="AMK7" s="40"/>
      <c r="AML7" s="40"/>
      <c r="AMM7" s="40"/>
      <c r="AMN7" s="40"/>
      <c r="AMO7" s="40"/>
      <c r="AMP7" s="40"/>
      <c r="AMQ7" s="40"/>
      <c r="AMR7" s="40"/>
      <c r="AMS7" s="40"/>
      <c r="AMT7" s="40"/>
      <c r="AMU7" s="40"/>
      <c r="AMV7" s="40"/>
      <c r="AMW7" s="40"/>
      <c r="AMX7" s="40"/>
      <c r="AMY7" s="40"/>
      <c r="AMZ7" s="40"/>
      <c r="ANA7" s="40"/>
      <c r="ANB7" s="40"/>
      <c r="ANC7" s="40"/>
      <c r="AND7" s="40"/>
      <c r="ANE7" s="40"/>
      <c r="ANF7" s="40"/>
      <c r="ANG7" s="40"/>
      <c r="ANH7" s="40"/>
      <c r="ANI7" s="40"/>
      <c r="ANJ7" s="40"/>
      <c r="ANK7" s="40"/>
      <c r="ANL7" s="40"/>
      <c r="ANM7" s="40"/>
      <c r="ANN7" s="40"/>
      <c r="ANO7" s="40"/>
      <c r="ANP7" s="40"/>
      <c r="ANQ7" s="40"/>
      <c r="ANR7" s="40"/>
      <c r="ANS7" s="40"/>
      <c r="ANT7" s="40"/>
      <c r="ANU7" s="40"/>
      <c r="ANV7" s="40"/>
      <c r="ANW7" s="40"/>
      <c r="ANX7" s="40"/>
      <c r="ANY7" s="40"/>
      <c r="ANZ7" s="40"/>
      <c r="AOA7" s="40"/>
      <c r="AOB7" s="40"/>
      <c r="AOC7" s="40"/>
      <c r="AOD7" s="40"/>
      <c r="AOE7" s="40"/>
      <c r="AOF7" s="40"/>
      <c r="AOG7" s="40"/>
      <c r="AOH7" s="40"/>
      <c r="AOI7" s="40"/>
      <c r="AOJ7" s="40"/>
      <c r="AOK7" s="40"/>
      <c r="AOL7" s="40"/>
      <c r="AOM7" s="40"/>
      <c r="AON7" s="40"/>
      <c r="AOO7" s="40"/>
      <c r="AOP7" s="40"/>
      <c r="AOQ7" s="40"/>
      <c r="AOR7" s="40"/>
      <c r="AOS7" s="40"/>
      <c r="AOT7" s="40"/>
      <c r="AOU7" s="40"/>
      <c r="AOV7" s="40"/>
      <c r="AOW7" s="40"/>
      <c r="AOX7" s="40"/>
      <c r="AOY7" s="40"/>
      <c r="AOZ7" s="40"/>
      <c r="APA7" s="40"/>
      <c r="APB7" s="40"/>
      <c r="APC7" s="40"/>
      <c r="APD7" s="40"/>
      <c r="APE7" s="40"/>
      <c r="APF7" s="40"/>
      <c r="APG7" s="40"/>
      <c r="APH7" s="40"/>
      <c r="API7" s="40"/>
      <c r="APJ7" s="40"/>
      <c r="APK7" s="40"/>
      <c r="APL7" s="40"/>
      <c r="APM7" s="40"/>
      <c r="APN7" s="40"/>
      <c r="APO7" s="40"/>
      <c r="APP7" s="40"/>
      <c r="APQ7" s="40"/>
      <c r="APR7" s="40"/>
      <c r="APS7" s="40"/>
      <c r="APT7" s="40"/>
      <c r="APU7" s="40"/>
      <c r="APV7" s="40"/>
      <c r="APW7" s="40"/>
      <c r="APX7" s="40"/>
      <c r="APY7" s="40"/>
      <c r="APZ7" s="40"/>
      <c r="AQA7" s="40"/>
      <c r="AQB7" s="40"/>
      <c r="AQC7" s="40"/>
      <c r="AQD7" s="40"/>
      <c r="AQE7" s="40"/>
      <c r="AQF7" s="40"/>
      <c r="AQG7" s="40"/>
      <c r="AQH7" s="40"/>
      <c r="AQI7" s="40"/>
      <c r="AQJ7" s="40"/>
      <c r="AQK7" s="40"/>
      <c r="AQL7" s="40"/>
      <c r="AQM7" s="40"/>
      <c r="AQN7" s="40"/>
      <c r="AQO7" s="40"/>
      <c r="AQP7" s="40"/>
      <c r="AQQ7" s="40"/>
      <c r="AQR7" s="40"/>
      <c r="AQS7" s="40"/>
      <c r="AQT7" s="40"/>
      <c r="AQU7" s="40"/>
      <c r="AQV7" s="40"/>
      <c r="AQW7" s="40"/>
      <c r="AQX7" s="40"/>
      <c r="AQY7" s="40"/>
      <c r="AQZ7" s="40"/>
      <c r="ARA7" s="40"/>
      <c r="ARB7" s="40"/>
      <c r="ARC7" s="40"/>
      <c r="ARD7" s="40"/>
      <c r="ARE7" s="40"/>
      <c r="ARF7" s="40"/>
      <c r="ARG7" s="40"/>
      <c r="ARH7" s="40"/>
      <c r="ARI7" s="40"/>
      <c r="ARJ7" s="40"/>
      <c r="ARK7" s="40"/>
      <c r="ARL7" s="40"/>
      <c r="ARM7" s="40"/>
      <c r="ARN7" s="40"/>
      <c r="ARO7" s="40"/>
      <c r="ARP7" s="40"/>
      <c r="ARQ7" s="40"/>
      <c r="ARR7" s="40"/>
      <c r="ARS7" s="40"/>
      <c r="ART7" s="40"/>
      <c r="ARU7" s="40"/>
      <c r="ARV7" s="40"/>
      <c r="ARW7" s="40"/>
      <c r="ARX7" s="40"/>
      <c r="ARY7" s="40"/>
      <c r="ARZ7" s="40"/>
      <c r="ASA7" s="40"/>
      <c r="ASB7" s="40"/>
      <c r="ASC7" s="40"/>
      <c r="ASD7" s="40"/>
      <c r="ASE7" s="40"/>
      <c r="ASF7" s="40"/>
      <c r="ASG7" s="40"/>
      <c r="ASH7" s="40"/>
      <c r="ASI7" s="40"/>
      <c r="ASJ7" s="40"/>
      <c r="ASK7" s="40"/>
      <c r="ASL7" s="40"/>
      <c r="ASM7" s="40"/>
      <c r="ASN7" s="40"/>
      <c r="ASO7" s="40"/>
      <c r="ASP7" s="40"/>
      <c r="ASQ7" s="40"/>
      <c r="ASR7" s="40"/>
      <c r="ASS7" s="40"/>
      <c r="AST7" s="40"/>
      <c r="ASU7" s="40"/>
      <c r="ASV7" s="40"/>
      <c r="ASW7" s="40"/>
      <c r="ASX7" s="40"/>
      <c r="ASY7" s="40"/>
      <c r="ASZ7" s="40"/>
      <c r="ATA7" s="40"/>
      <c r="ATB7" s="40"/>
      <c r="ATC7" s="40"/>
      <c r="ATD7" s="40"/>
      <c r="ATE7" s="40"/>
      <c r="ATF7" s="40"/>
      <c r="ATG7" s="40"/>
      <c r="ATH7" s="40"/>
      <c r="ATI7" s="40"/>
      <c r="ATJ7" s="40"/>
      <c r="ATK7" s="40"/>
      <c r="ATL7" s="40"/>
      <c r="ATM7" s="40"/>
      <c r="ATN7" s="40"/>
      <c r="ATO7" s="40"/>
      <c r="ATP7" s="40"/>
      <c r="ATQ7" s="40"/>
      <c r="ATR7" s="40"/>
      <c r="ATS7" s="40"/>
      <c r="ATT7" s="40"/>
      <c r="ATU7" s="40"/>
      <c r="ATV7" s="40"/>
      <c r="ATW7" s="40"/>
      <c r="ATX7" s="40"/>
      <c r="ATY7" s="40"/>
      <c r="ATZ7" s="40"/>
      <c r="AUA7" s="40"/>
      <c r="AUB7" s="40"/>
      <c r="AUC7" s="40"/>
      <c r="AUD7" s="40"/>
      <c r="AUE7" s="40"/>
      <c r="AUF7" s="40"/>
      <c r="AUG7" s="40"/>
      <c r="AUH7" s="40"/>
      <c r="AUI7" s="40"/>
      <c r="AUJ7" s="40"/>
      <c r="AUK7" s="40"/>
      <c r="AUL7" s="40"/>
      <c r="AUM7" s="40"/>
      <c r="AUN7" s="40"/>
      <c r="AUO7" s="40"/>
      <c r="AUP7" s="40"/>
      <c r="AUQ7" s="40"/>
      <c r="AUR7" s="40"/>
      <c r="AUS7" s="40"/>
      <c r="AUT7" s="40"/>
      <c r="AUU7" s="40"/>
      <c r="AUV7" s="40"/>
      <c r="AUW7" s="40"/>
      <c r="AUX7" s="40"/>
      <c r="AUY7" s="40"/>
      <c r="AUZ7" s="40"/>
      <c r="AVA7" s="40"/>
      <c r="AVB7" s="40"/>
      <c r="AVC7" s="40"/>
      <c r="AVD7" s="40"/>
      <c r="AVE7" s="40"/>
      <c r="AVF7" s="40"/>
      <c r="AVG7" s="40"/>
      <c r="AVH7" s="40"/>
      <c r="AVI7" s="40"/>
      <c r="AVJ7" s="40"/>
      <c r="AVK7" s="40"/>
      <c r="AVL7" s="40"/>
      <c r="AVM7" s="40"/>
      <c r="AVN7" s="40"/>
      <c r="AVO7" s="40"/>
      <c r="AVP7" s="40"/>
      <c r="AVQ7" s="40"/>
      <c r="AVR7" s="40"/>
      <c r="AVS7" s="40"/>
      <c r="AVT7" s="40"/>
      <c r="AVU7" s="40"/>
      <c r="AVV7" s="40"/>
      <c r="AVW7" s="40"/>
      <c r="AVX7" s="40"/>
      <c r="AVY7" s="40"/>
      <c r="AVZ7" s="40"/>
      <c r="AWA7" s="40"/>
      <c r="AWB7" s="40"/>
      <c r="AWC7" s="40"/>
      <c r="AWD7" s="40"/>
      <c r="AWE7" s="40"/>
      <c r="AWF7" s="40"/>
      <c r="AWG7" s="40"/>
      <c r="AWH7" s="40"/>
      <c r="AWI7" s="40"/>
      <c r="AWJ7" s="40"/>
      <c r="AWK7" s="40"/>
      <c r="AWL7" s="40"/>
      <c r="AWM7" s="40"/>
      <c r="AWN7" s="40"/>
      <c r="AWO7" s="40"/>
      <c r="AWP7" s="40"/>
      <c r="AWQ7" s="40"/>
      <c r="AWR7" s="40"/>
      <c r="AWS7" s="40"/>
      <c r="AWT7" s="40"/>
      <c r="AWU7" s="40"/>
      <c r="AWV7" s="40"/>
      <c r="AWW7" s="40"/>
      <c r="AWX7" s="40"/>
      <c r="AWY7" s="40"/>
      <c r="AWZ7" s="40"/>
      <c r="AXA7" s="40"/>
      <c r="AXB7" s="40"/>
      <c r="AXC7" s="40"/>
      <c r="AXD7" s="40"/>
      <c r="AXE7" s="40"/>
      <c r="AXF7" s="40"/>
      <c r="AXG7" s="40"/>
      <c r="AXH7" s="40"/>
      <c r="AXI7" s="40"/>
      <c r="AXJ7" s="40"/>
      <c r="AXK7" s="40"/>
      <c r="AXL7" s="40"/>
      <c r="AXM7" s="40"/>
      <c r="AXN7" s="40"/>
      <c r="AXO7" s="40"/>
      <c r="AXP7" s="40"/>
      <c r="AXQ7" s="40"/>
      <c r="AXR7" s="40"/>
      <c r="AXS7" s="40"/>
      <c r="AXT7" s="40"/>
      <c r="AXU7" s="40"/>
      <c r="AXV7" s="40"/>
      <c r="AXW7" s="40"/>
      <c r="AXX7" s="40"/>
      <c r="AXY7" s="40"/>
      <c r="AXZ7" s="40"/>
      <c r="AYA7" s="40"/>
      <c r="AYB7" s="40"/>
      <c r="AYC7" s="40"/>
      <c r="AYD7" s="40"/>
      <c r="AYE7" s="40"/>
      <c r="AYF7" s="40"/>
      <c r="AYG7" s="40"/>
      <c r="AYH7" s="40"/>
      <c r="AYI7" s="40"/>
      <c r="AYJ7" s="40"/>
      <c r="AYK7" s="40"/>
      <c r="AYL7" s="40"/>
      <c r="AYM7" s="40"/>
      <c r="AYN7" s="40"/>
      <c r="AYO7" s="40"/>
      <c r="AYP7" s="40"/>
      <c r="AYQ7" s="40"/>
      <c r="AYR7" s="40"/>
      <c r="AYS7" s="40"/>
      <c r="AYT7" s="40"/>
      <c r="AYU7" s="40"/>
      <c r="AYV7" s="40"/>
      <c r="AYW7" s="40"/>
      <c r="AYX7" s="40"/>
      <c r="AYY7" s="40"/>
      <c r="AYZ7" s="40"/>
      <c r="AZA7" s="40"/>
      <c r="AZB7" s="40"/>
      <c r="AZC7" s="40"/>
      <c r="AZD7" s="40"/>
      <c r="AZE7" s="40"/>
      <c r="AZF7" s="40"/>
      <c r="AZG7" s="40"/>
      <c r="AZH7" s="40"/>
      <c r="AZI7" s="40"/>
      <c r="AZJ7" s="40"/>
      <c r="AZK7" s="40"/>
      <c r="AZL7" s="40"/>
      <c r="AZM7" s="40"/>
      <c r="AZN7" s="40"/>
      <c r="AZO7" s="40"/>
      <c r="AZP7" s="40"/>
      <c r="AZQ7" s="40"/>
      <c r="AZR7" s="40"/>
      <c r="AZS7" s="40"/>
      <c r="AZT7" s="40"/>
      <c r="AZU7" s="40"/>
      <c r="AZV7" s="40"/>
      <c r="AZW7" s="40"/>
      <c r="AZX7" s="40"/>
      <c r="AZY7" s="40"/>
      <c r="AZZ7" s="40"/>
      <c r="BAA7" s="40"/>
      <c r="BAB7" s="40"/>
      <c r="BAC7" s="40"/>
      <c r="BAD7" s="40"/>
      <c r="BAE7" s="40"/>
      <c r="BAF7" s="40"/>
      <c r="BAG7" s="40"/>
      <c r="BAH7" s="40"/>
      <c r="BAI7" s="40"/>
      <c r="BAJ7" s="40"/>
      <c r="BAK7" s="40"/>
      <c r="BAL7" s="40"/>
      <c r="BAM7" s="40"/>
      <c r="BAN7" s="40"/>
      <c r="BAO7" s="40"/>
      <c r="BAP7" s="40"/>
      <c r="BAQ7" s="40"/>
      <c r="BAR7" s="40"/>
      <c r="BAS7" s="40"/>
      <c r="BAT7" s="40"/>
      <c r="BAU7" s="40"/>
      <c r="BAV7" s="40"/>
      <c r="BAW7" s="40"/>
      <c r="BAX7" s="40"/>
      <c r="BAY7" s="40"/>
      <c r="BAZ7" s="40"/>
      <c r="BBA7" s="40"/>
      <c r="BBB7" s="40"/>
      <c r="BBC7" s="40"/>
      <c r="BBD7" s="40"/>
      <c r="BBE7" s="40"/>
      <c r="BBF7" s="40"/>
      <c r="BBG7" s="40"/>
      <c r="BBH7" s="40"/>
      <c r="BBI7" s="40"/>
      <c r="BBJ7" s="40"/>
      <c r="BBK7" s="40"/>
      <c r="BBL7" s="40"/>
      <c r="BBM7" s="40"/>
      <c r="BBN7" s="40"/>
      <c r="BBO7" s="40"/>
      <c r="BBP7" s="40"/>
      <c r="BBQ7" s="40"/>
      <c r="BBR7" s="40"/>
      <c r="BBS7" s="40"/>
      <c r="BBT7" s="40"/>
      <c r="BBU7" s="40"/>
      <c r="BBV7" s="40"/>
      <c r="BBW7" s="40"/>
      <c r="BBX7" s="40"/>
      <c r="BBY7" s="40"/>
      <c r="BBZ7" s="40"/>
      <c r="BCA7" s="40"/>
      <c r="BCB7" s="40"/>
      <c r="BCC7" s="40"/>
      <c r="BCD7" s="40"/>
      <c r="BCE7" s="40"/>
      <c r="BCF7" s="40"/>
      <c r="BCG7" s="40"/>
      <c r="BCH7" s="40"/>
      <c r="BCI7" s="40"/>
      <c r="BCJ7" s="40"/>
      <c r="BCK7" s="40"/>
      <c r="BCL7" s="40"/>
      <c r="BCM7" s="40"/>
      <c r="BCN7" s="40"/>
      <c r="BCO7" s="40"/>
      <c r="BCP7" s="40"/>
      <c r="BCQ7" s="40"/>
      <c r="BCR7" s="40"/>
      <c r="BCS7" s="40"/>
      <c r="BCT7" s="40"/>
      <c r="BCU7" s="40"/>
      <c r="BCV7" s="40"/>
      <c r="BCW7" s="40"/>
      <c r="BCX7" s="40"/>
      <c r="BCY7" s="40"/>
      <c r="BCZ7" s="40"/>
      <c r="BDA7" s="40"/>
      <c r="BDB7" s="40"/>
      <c r="BDC7" s="40"/>
      <c r="BDD7" s="40"/>
      <c r="BDE7" s="40"/>
      <c r="BDF7" s="40"/>
      <c r="BDG7" s="40"/>
      <c r="BDH7" s="40"/>
      <c r="BDI7" s="40"/>
      <c r="BDJ7" s="40"/>
      <c r="BDK7" s="40"/>
      <c r="BDL7" s="40"/>
      <c r="BDM7" s="40"/>
      <c r="BDN7" s="40"/>
      <c r="BDO7" s="40"/>
      <c r="BDP7" s="40"/>
      <c r="BDQ7" s="40"/>
      <c r="BDR7" s="40"/>
      <c r="BDS7" s="40"/>
      <c r="BDT7" s="40"/>
      <c r="BDU7" s="40"/>
      <c r="BDV7" s="40"/>
      <c r="BDW7" s="40"/>
      <c r="BDX7" s="40"/>
      <c r="BDY7" s="40"/>
      <c r="BDZ7" s="40"/>
      <c r="BEA7" s="40"/>
      <c r="BEB7" s="40"/>
      <c r="BEC7" s="40"/>
      <c r="BED7" s="40"/>
      <c r="BEE7" s="40"/>
      <c r="BEF7" s="40"/>
      <c r="BEG7" s="40"/>
      <c r="BEH7" s="40"/>
      <c r="BEI7" s="40"/>
      <c r="BEJ7" s="40"/>
      <c r="BEK7" s="40"/>
      <c r="BEL7" s="40"/>
      <c r="BEM7" s="40"/>
      <c r="BEN7" s="40"/>
      <c r="BEO7" s="40"/>
      <c r="BEP7" s="40"/>
      <c r="BEQ7" s="40"/>
      <c r="BER7" s="40"/>
      <c r="BES7" s="40"/>
      <c r="BET7" s="40"/>
      <c r="BEU7" s="40"/>
      <c r="BEV7" s="40"/>
      <c r="BEW7" s="40"/>
      <c r="BEX7" s="40"/>
      <c r="BEY7" s="40"/>
      <c r="BEZ7" s="40"/>
      <c r="BFA7" s="40"/>
      <c r="BFB7" s="40"/>
      <c r="BFC7" s="40"/>
      <c r="BFD7" s="40"/>
      <c r="BFE7" s="40"/>
      <c r="BFF7" s="40"/>
      <c r="BFG7" s="40"/>
      <c r="BFH7" s="40"/>
      <c r="BFI7" s="40"/>
      <c r="BFJ7" s="40"/>
      <c r="BFK7" s="40"/>
      <c r="BFL7" s="40"/>
      <c r="BFM7" s="40"/>
      <c r="BFN7" s="40"/>
      <c r="BFO7" s="40"/>
      <c r="BFP7" s="40"/>
      <c r="BFQ7" s="40"/>
      <c r="BFR7" s="40"/>
      <c r="BFS7" s="40"/>
      <c r="BFT7" s="40"/>
      <c r="BFU7" s="40"/>
      <c r="BFV7" s="40"/>
      <c r="BFW7" s="40"/>
      <c r="BFX7" s="40"/>
      <c r="BFY7" s="40"/>
      <c r="BFZ7" s="40"/>
      <c r="BGA7" s="40"/>
      <c r="BGB7" s="40"/>
      <c r="BGC7" s="40"/>
      <c r="BGD7" s="40"/>
      <c r="BGE7" s="40"/>
      <c r="BGF7" s="40"/>
      <c r="BGG7" s="40"/>
      <c r="BGH7" s="40"/>
      <c r="BGI7" s="40"/>
      <c r="BGJ7" s="40"/>
      <c r="BGK7" s="40"/>
      <c r="BGL7" s="40"/>
      <c r="BGM7" s="40"/>
      <c r="BGN7" s="40"/>
      <c r="BGO7" s="40"/>
      <c r="BGP7" s="40"/>
      <c r="BGQ7" s="40"/>
      <c r="BGR7" s="40"/>
      <c r="BGS7" s="40"/>
      <c r="BGT7" s="40"/>
      <c r="BGU7" s="40"/>
      <c r="BGV7" s="40"/>
      <c r="BGW7" s="40"/>
      <c r="BGX7" s="40"/>
      <c r="BGY7" s="40"/>
      <c r="BGZ7" s="40"/>
      <c r="BHA7" s="40"/>
      <c r="BHB7" s="40"/>
      <c r="BHC7" s="40"/>
      <c r="BHD7" s="40"/>
      <c r="BHE7" s="40"/>
      <c r="BHF7" s="40"/>
      <c r="BHG7" s="40"/>
      <c r="BHH7" s="40"/>
      <c r="BHI7" s="40"/>
      <c r="BHJ7" s="40"/>
      <c r="BHK7" s="40"/>
      <c r="BHL7" s="40"/>
      <c r="BHM7" s="40"/>
      <c r="BHN7" s="40"/>
      <c r="BHO7" s="40"/>
      <c r="BHP7" s="40"/>
      <c r="BHQ7" s="40"/>
      <c r="BHR7" s="40"/>
      <c r="BHS7" s="40"/>
      <c r="BHT7" s="40"/>
      <c r="BHU7" s="40"/>
      <c r="BHV7" s="40"/>
      <c r="BHW7" s="40"/>
      <c r="BHX7" s="40"/>
      <c r="BHY7" s="40"/>
      <c r="BHZ7" s="40"/>
      <c r="BIA7" s="40"/>
      <c r="BIB7" s="40"/>
      <c r="BIC7" s="40"/>
      <c r="BID7" s="40"/>
      <c r="BIE7" s="40"/>
      <c r="BIF7" s="40"/>
      <c r="BIG7" s="40"/>
      <c r="BIH7" s="40"/>
      <c r="BII7" s="40"/>
      <c r="BIJ7" s="40"/>
      <c r="BIK7" s="40"/>
      <c r="BIL7" s="40"/>
      <c r="BIM7" s="40"/>
      <c r="BIN7" s="40"/>
      <c r="BIO7" s="40"/>
      <c r="BIP7" s="40"/>
      <c r="BIQ7" s="40"/>
      <c r="BIR7" s="40"/>
      <c r="BIS7" s="40"/>
      <c r="BIT7" s="40"/>
      <c r="BIU7" s="40"/>
      <c r="BIV7" s="40"/>
      <c r="BIW7" s="40"/>
      <c r="BIX7" s="40"/>
      <c r="BIY7" s="40"/>
      <c r="BIZ7" s="40"/>
      <c r="BJA7" s="40"/>
      <c r="BJB7" s="40"/>
      <c r="BJC7" s="40"/>
      <c r="BJD7" s="40"/>
      <c r="BJE7" s="40"/>
      <c r="BJF7" s="40"/>
      <c r="BJG7" s="40"/>
      <c r="BJH7" s="40"/>
      <c r="BJI7" s="40"/>
      <c r="BJJ7" s="40"/>
      <c r="BJK7" s="40"/>
      <c r="BJL7" s="40"/>
      <c r="BJM7" s="40"/>
      <c r="BJN7" s="40"/>
      <c r="BJO7" s="40"/>
      <c r="BJP7" s="40"/>
      <c r="BJQ7" s="40"/>
      <c r="BJR7" s="40"/>
      <c r="BJS7" s="40"/>
      <c r="BJT7" s="40"/>
      <c r="BJU7" s="40"/>
      <c r="BJV7" s="40"/>
      <c r="BJW7" s="40"/>
      <c r="BJX7" s="40"/>
      <c r="BJY7" s="40"/>
      <c r="BJZ7" s="40"/>
      <c r="BKA7" s="40"/>
      <c r="BKB7" s="40"/>
      <c r="BKC7" s="40"/>
      <c r="BKD7" s="40"/>
      <c r="BKE7" s="40"/>
      <c r="BKF7" s="40"/>
      <c r="BKG7" s="40"/>
      <c r="BKH7" s="40"/>
      <c r="BKI7" s="40"/>
      <c r="BKJ7" s="40"/>
      <c r="BKK7" s="40"/>
      <c r="BKL7" s="40"/>
      <c r="BKM7" s="40"/>
      <c r="BKN7" s="40"/>
      <c r="BKO7" s="40"/>
      <c r="BKP7" s="40"/>
      <c r="BKQ7" s="40"/>
      <c r="BKR7" s="40"/>
      <c r="BKS7" s="40"/>
      <c r="BKT7" s="40"/>
      <c r="BKU7" s="40"/>
      <c r="BKV7" s="40"/>
      <c r="BKW7" s="40"/>
      <c r="BKX7" s="40"/>
      <c r="BKY7" s="40"/>
      <c r="BKZ7" s="40"/>
      <c r="BLA7" s="40"/>
      <c r="BLB7" s="40"/>
      <c r="BLC7" s="40"/>
      <c r="BLD7" s="40"/>
      <c r="BLE7" s="40"/>
      <c r="BLF7" s="40"/>
      <c r="BLG7" s="40"/>
      <c r="BLH7" s="40"/>
      <c r="BLI7" s="40"/>
      <c r="BLJ7" s="40"/>
      <c r="BLK7" s="40"/>
      <c r="BLL7" s="40"/>
      <c r="BLM7" s="40"/>
      <c r="BLN7" s="40"/>
      <c r="BLO7" s="40"/>
      <c r="BLP7" s="40"/>
      <c r="BLQ7" s="40"/>
      <c r="BLR7" s="40"/>
      <c r="BLS7" s="40"/>
      <c r="BLT7" s="40"/>
      <c r="BLU7" s="40"/>
      <c r="BLV7" s="40"/>
      <c r="BLW7" s="40"/>
      <c r="BLX7" s="40"/>
      <c r="BLY7" s="40"/>
      <c r="BLZ7" s="40"/>
      <c r="BMA7" s="40"/>
      <c r="BMB7" s="40"/>
      <c r="BMC7" s="40"/>
      <c r="BMD7" s="40"/>
      <c r="BME7" s="40"/>
      <c r="BMF7" s="40"/>
      <c r="BMG7" s="40"/>
      <c r="BMH7" s="40"/>
      <c r="BMI7" s="40"/>
      <c r="BMJ7" s="40"/>
      <c r="BMK7" s="40"/>
      <c r="BML7" s="40"/>
      <c r="BMM7" s="40"/>
      <c r="BMN7" s="40"/>
      <c r="BMO7" s="40"/>
      <c r="BMP7" s="40"/>
      <c r="BMQ7" s="40"/>
      <c r="BMR7" s="40"/>
      <c r="BMS7" s="40"/>
      <c r="BMT7" s="40"/>
      <c r="BMU7" s="40"/>
      <c r="BMV7" s="40"/>
      <c r="BMW7" s="40"/>
      <c r="BMX7" s="40"/>
      <c r="BMY7" s="40"/>
      <c r="BMZ7" s="40"/>
      <c r="BNA7" s="40"/>
      <c r="BNB7" s="40"/>
      <c r="BNC7" s="40"/>
      <c r="BND7" s="40"/>
      <c r="BNE7" s="40"/>
      <c r="BNF7" s="40"/>
      <c r="BNG7" s="40"/>
      <c r="BNH7" s="40"/>
      <c r="BNI7" s="40"/>
      <c r="BNJ7" s="40"/>
      <c r="BNK7" s="40"/>
      <c r="BNL7" s="40"/>
      <c r="BNM7" s="40"/>
      <c r="BNN7" s="40"/>
      <c r="BNO7" s="40"/>
      <c r="BNP7" s="40"/>
      <c r="BNQ7" s="40"/>
      <c r="BNR7" s="40"/>
      <c r="BNS7" s="40"/>
      <c r="BNT7" s="40"/>
      <c r="BNU7" s="40"/>
      <c r="BNV7" s="40"/>
      <c r="BNW7" s="40"/>
      <c r="BNX7" s="40"/>
      <c r="BNY7" s="40"/>
      <c r="BNZ7" s="40"/>
      <c r="BOA7" s="40"/>
      <c r="BOB7" s="40"/>
      <c r="BOC7" s="40"/>
      <c r="BOD7" s="40"/>
      <c r="BOE7" s="40"/>
      <c r="BOF7" s="40"/>
      <c r="BOG7" s="40"/>
      <c r="BOH7" s="40"/>
      <c r="BOI7" s="40"/>
      <c r="BOJ7" s="40"/>
      <c r="BOK7" s="40"/>
      <c r="BOL7" s="40"/>
      <c r="BOM7" s="40"/>
      <c r="BON7" s="40"/>
      <c r="BOO7" s="40"/>
      <c r="BOP7" s="40"/>
      <c r="BOQ7" s="40"/>
      <c r="BOR7" s="40"/>
      <c r="BOS7" s="40"/>
      <c r="BOT7" s="40"/>
      <c r="BOU7" s="40"/>
      <c r="BOV7" s="40"/>
      <c r="BOW7" s="40"/>
      <c r="BOX7" s="40"/>
      <c r="BOY7" s="40"/>
      <c r="BOZ7" s="40"/>
      <c r="BPA7" s="40"/>
      <c r="BPB7" s="40"/>
      <c r="BPC7" s="40"/>
      <c r="BPD7" s="40"/>
      <c r="BPE7" s="40"/>
      <c r="BPF7" s="40"/>
      <c r="BPG7" s="40"/>
      <c r="BPH7" s="40"/>
      <c r="BPI7" s="40"/>
      <c r="BPJ7" s="40"/>
      <c r="BPK7" s="40"/>
      <c r="BPL7" s="40"/>
      <c r="BPM7" s="40"/>
      <c r="BPN7" s="40"/>
      <c r="BPO7" s="40"/>
      <c r="BPP7" s="40"/>
      <c r="BPQ7" s="40"/>
      <c r="BPR7" s="40"/>
      <c r="BPS7" s="40"/>
      <c r="BPT7" s="40"/>
      <c r="BPU7" s="40"/>
      <c r="BPV7" s="40"/>
      <c r="BPW7" s="40"/>
      <c r="BPX7" s="40"/>
      <c r="BPY7" s="40"/>
      <c r="BPZ7" s="40"/>
      <c r="BQA7" s="40"/>
      <c r="BQB7" s="40"/>
      <c r="BQC7" s="40"/>
      <c r="BQD7" s="40"/>
      <c r="BQE7" s="40"/>
      <c r="BQF7" s="40"/>
      <c r="BQG7" s="40"/>
      <c r="BQH7" s="40"/>
      <c r="BQI7" s="40"/>
      <c r="BQJ7" s="40"/>
      <c r="BQK7" s="40"/>
      <c r="BQL7" s="40"/>
      <c r="BQM7" s="40"/>
      <c r="BQN7" s="40"/>
      <c r="BQO7" s="40"/>
      <c r="BQP7" s="40"/>
      <c r="BQQ7" s="40"/>
      <c r="BQR7" s="40"/>
      <c r="BQS7" s="40"/>
      <c r="BQT7" s="40"/>
      <c r="BQU7" s="40"/>
      <c r="BQV7" s="40"/>
      <c r="BQW7" s="40"/>
      <c r="BQX7" s="40"/>
      <c r="BQY7" s="40"/>
      <c r="BQZ7" s="40"/>
      <c r="BRA7" s="40"/>
      <c r="BRB7" s="40"/>
      <c r="BRC7" s="40"/>
      <c r="BRD7" s="40"/>
      <c r="BRE7" s="40"/>
      <c r="BRF7" s="40"/>
      <c r="BRG7" s="40"/>
      <c r="BRH7" s="40"/>
      <c r="BRI7" s="40"/>
      <c r="BRJ7" s="40"/>
      <c r="BRK7" s="40"/>
      <c r="BRL7" s="40"/>
      <c r="BRM7" s="40"/>
      <c r="BRN7" s="40"/>
      <c r="BRO7" s="40"/>
      <c r="BRP7" s="40"/>
      <c r="BRQ7" s="40"/>
      <c r="BRR7" s="40"/>
      <c r="BRS7" s="40"/>
      <c r="BRT7" s="40"/>
      <c r="BRU7" s="40"/>
      <c r="BRV7" s="40"/>
      <c r="BRW7" s="40"/>
      <c r="BRX7" s="40"/>
      <c r="BRY7" s="40"/>
      <c r="BRZ7" s="40"/>
      <c r="BSA7" s="40"/>
      <c r="BSB7" s="40"/>
      <c r="BSC7" s="40"/>
      <c r="BSD7" s="40"/>
      <c r="BSE7" s="40"/>
      <c r="BSF7" s="40"/>
      <c r="BSG7" s="40"/>
      <c r="BSH7" s="40"/>
      <c r="BSI7" s="40"/>
      <c r="BSJ7" s="40"/>
      <c r="BSK7" s="40"/>
      <c r="BSL7" s="40"/>
      <c r="BSM7" s="40"/>
      <c r="BSN7" s="40"/>
      <c r="BSO7" s="40"/>
      <c r="BSP7" s="40"/>
      <c r="BSQ7" s="40"/>
      <c r="BSR7" s="40"/>
      <c r="BSS7" s="40"/>
      <c r="BST7" s="40"/>
      <c r="BSU7" s="40"/>
      <c r="BSV7" s="40"/>
      <c r="BSW7" s="40"/>
      <c r="BSX7" s="40"/>
      <c r="BSY7" s="40"/>
      <c r="BSZ7" s="40"/>
      <c r="BTA7" s="40"/>
      <c r="BTB7" s="40"/>
      <c r="BTC7" s="40"/>
      <c r="BTD7" s="40"/>
      <c r="BTE7" s="40"/>
      <c r="BTF7" s="40"/>
      <c r="BTG7" s="40"/>
      <c r="BTH7" s="40"/>
      <c r="BTI7" s="40"/>
      <c r="BTJ7" s="40"/>
      <c r="BTK7" s="40"/>
      <c r="BTL7" s="40"/>
      <c r="BTM7" s="40"/>
      <c r="BTN7" s="40"/>
      <c r="BTO7" s="40"/>
      <c r="BTP7" s="40"/>
      <c r="BTQ7" s="40"/>
      <c r="BTR7" s="40"/>
      <c r="BTS7" s="40"/>
      <c r="BTT7" s="40"/>
      <c r="BTU7" s="40"/>
      <c r="BTV7" s="40"/>
      <c r="BTW7" s="40"/>
      <c r="BTX7" s="40"/>
      <c r="BTY7" s="40"/>
      <c r="BTZ7" s="40"/>
      <c r="BUA7" s="40"/>
      <c r="BUB7" s="40"/>
      <c r="BUC7" s="40"/>
      <c r="BUD7" s="40"/>
      <c r="BUE7" s="40"/>
      <c r="BUF7" s="40"/>
      <c r="BUG7" s="40"/>
      <c r="BUH7" s="40"/>
      <c r="BUI7" s="40"/>
      <c r="BUJ7" s="40"/>
      <c r="BUK7" s="40"/>
      <c r="BUL7" s="40"/>
      <c r="BUM7" s="40"/>
      <c r="BUN7" s="40"/>
      <c r="BUO7" s="40"/>
      <c r="BUP7" s="40"/>
      <c r="BUQ7" s="40"/>
      <c r="BUR7" s="40"/>
      <c r="BUS7" s="40"/>
      <c r="BUT7" s="40"/>
      <c r="BUU7" s="40"/>
      <c r="BUV7" s="40"/>
      <c r="BUW7" s="40"/>
      <c r="BUX7" s="40"/>
      <c r="BUY7" s="40"/>
      <c r="BUZ7" s="40"/>
      <c r="BVA7" s="40"/>
      <c r="BVB7" s="40"/>
      <c r="BVC7" s="40"/>
      <c r="BVD7" s="40"/>
      <c r="BVE7" s="40"/>
      <c r="BVF7" s="40"/>
      <c r="BVG7" s="40"/>
      <c r="BVH7" s="40"/>
      <c r="BVI7" s="40"/>
      <c r="BVJ7" s="40"/>
      <c r="BVK7" s="40"/>
      <c r="BVL7" s="40"/>
      <c r="BVM7" s="40"/>
      <c r="BVN7" s="40"/>
      <c r="BVO7" s="40"/>
      <c r="BVP7" s="40"/>
      <c r="BVQ7" s="40"/>
      <c r="BVR7" s="40"/>
      <c r="BVS7" s="40"/>
      <c r="BVT7" s="40"/>
      <c r="BVU7" s="40"/>
      <c r="BVV7" s="40"/>
      <c r="BVW7" s="40"/>
      <c r="BVX7" s="40"/>
      <c r="BVY7" s="40"/>
      <c r="BVZ7" s="40"/>
      <c r="BWA7" s="40"/>
      <c r="BWB7" s="40"/>
      <c r="BWC7" s="40"/>
      <c r="BWD7" s="40"/>
      <c r="BWE7" s="40"/>
      <c r="BWF7" s="40"/>
      <c r="BWG7" s="40"/>
      <c r="BWH7" s="40"/>
      <c r="BWI7" s="40"/>
      <c r="BWJ7" s="40"/>
      <c r="BWK7" s="40"/>
      <c r="BWL7" s="40"/>
      <c r="BWM7" s="40"/>
      <c r="BWN7" s="40"/>
      <c r="BWO7" s="40"/>
      <c r="BWP7" s="40"/>
      <c r="BWQ7" s="40"/>
      <c r="BWR7" s="40"/>
      <c r="BWS7" s="40"/>
      <c r="BWT7" s="40"/>
      <c r="BWU7" s="40"/>
      <c r="BWV7" s="40"/>
      <c r="BWW7" s="40"/>
      <c r="BWX7" s="40"/>
      <c r="BWY7" s="40"/>
      <c r="BWZ7" s="40"/>
      <c r="BXA7" s="40"/>
      <c r="BXB7" s="40"/>
      <c r="BXC7" s="40"/>
      <c r="BXD7" s="40"/>
      <c r="BXE7" s="40"/>
      <c r="BXF7" s="40"/>
      <c r="BXG7" s="40"/>
      <c r="BXH7" s="40"/>
      <c r="BXI7" s="40"/>
      <c r="BXJ7" s="40"/>
      <c r="BXK7" s="40"/>
      <c r="BXL7" s="40"/>
      <c r="BXM7" s="40"/>
      <c r="BXN7" s="40"/>
      <c r="BXO7" s="40"/>
      <c r="BXP7" s="40"/>
      <c r="BXQ7" s="40"/>
      <c r="BXR7" s="40"/>
      <c r="BXS7" s="40"/>
      <c r="BXT7" s="40"/>
      <c r="BXU7" s="40"/>
      <c r="BXV7" s="40"/>
      <c r="BXW7" s="40"/>
      <c r="BXX7" s="40"/>
      <c r="BXY7" s="40"/>
      <c r="BXZ7" s="40"/>
      <c r="BYA7" s="40"/>
      <c r="BYB7" s="40"/>
      <c r="BYC7" s="40"/>
      <c r="BYD7" s="40"/>
      <c r="BYE7" s="40"/>
      <c r="BYF7" s="40"/>
      <c r="BYG7" s="40"/>
      <c r="BYH7" s="40"/>
      <c r="BYI7" s="40"/>
      <c r="BYJ7" s="40"/>
      <c r="BYK7" s="40"/>
      <c r="BYL7" s="40"/>
      <c r="BYM7" s="40"/>
      <c r="BYN7" s="40"/>
      <c r="BYO7" s="40"/>
      <c r="BYP7" s="40"/>
      <c r="BYQ7" s="40"/>
      <c r="BYR7" s="40"/>
      <c r="BYS7" s="40"/>
      <c r="BYT7" s="40"/>
      <c r="BYU7" s="40"/>
      <c r="BYV7" s="40"/>
      <c r="BYW7" s="40"/>
      <c r="BYX7" s="40"/>
      <c r="BYY7" s="40"/>
      <c r="BYZ7" s="40"/>
      <c r="BZA7" s="40"/>
      <c r="BZB7" s="40"/>
      <c r="BZC7" s="40"/>
      <c r="BZD7" s="40"/>
      <c r="BZE7" s="40"/>
      <c r="BZF7" s="40"/>
      <c r="BZG7" s="40"/>
      <c r="BZH7" s="40"/>
      <c r="BZI7" s="40"/>
      <c r="BZJ7" s="40"/>
      <c r="BZK7" s="40"/>
      <c r="BZL7" s="40"/>
      <c r="BZM7" s="40"/>
      <c r="BZN7" s="40"/>
      <c r="BZO7" s="40"/>
      <c r="BZP7" s="40"/>
      <c r="BZQ7" s="40"/>
      <c r="BZR7" s="40"/>
      <c r="BZS7" s="40"/>
      <c r="BZT7" s="40"/>
      <c r="BZU7" s="40"/>
      <c r="BZV7" s="40"/>
      <c r="BZW7" s="40"/>
      <c r="BZX7" s="40"/>
      <c r="BZY7" s="40"/>
      <c r="BZZ7" s="40"/>
      <c r="CAA7" s="40"/>
      <c r="CAB7" s="40"/>
      <c r="CAC7" s="40"/>
      <c r="CAD7" s="40"/>
      <c r="CAE7" s="40"/>
      <c r="CAF7" s="40"/>
      <c r="CAG7" s="40"/>
      <c r="CAH7" s="40"/>
      <c r="CAI7" s="40"/>
      <c r="CAJ7" s="40"/>
      <c r="CAK7" s="40"/>
      <c r="CAL7" s="40"/>
      <c r="CAM7" s="40"/>
      <c r="CAN7" s="40"/>
      <c r="CAO7" s="40"/>
      <c r="CAP7" s="40"/>
      <c r="CAQ7" s="40"/>
      <c r="CAR7" s="40"/>
      <c r="CAS7" s="40"/>
      <c r="CAT7" s="40"/>
      <c r="CAU7" s="40"/>
      <c r="CAV7" s="40"/>
      <c r="CAW7" s="40"/>
      <c r="CAX7" s="40"/>
      <c r="CAY7" s="40"/>
      <c r="CAZ7" s="40"/>
      <c r="CBA7" s="40"/>
      <c r="CBB7" s="40"/>
      <c r="CBC7" s="40"/>
      <c r="CBD7" s="40"/>
      <c r="CBE7" s="40"/>
      <c r="CBF7" s="40"/>
      <c r="CBG7" s="40"/>
      <c r="CBH7" s="40"/>
      <c r="CBI7" s="40"/>
      <c r="CBJ7" s="40"/>
      <c r="CBK7" s="40"/>
      <c r="CBL7" s="40"/>
      <c r="CBM7" s="40"/>
      <c r="CBN7" s="40"/>
      <c r="CBO7" s="40"/>
      <c r="CBP7" s="40"/>
      <c r="CBQ7" s="40"/>
      <c r="CBR7" s="40"/>
      <c r="CBS7" s="40"/>
      <c r="CBT7" s="40"/>
      <c r="CBU7" s="40"/>
      <c r="CBV7" s="40"/>
      <c r="CBW7" s="40"/>
      <c r="CBX7" s="40"/>
      <c r="CBY7" s="40"/>
      <c r="CBZ7" s="40"/>
      <c r="CCA7" s="40"/>
      <c r="CCB7" s="40"/>
      <c r="CCC7" s="40"/>
      <c r="CCD7" s="40"/>
      <c r="CCE7" s="40"/>
      <c r="CCF7" s="40"/>
      <c r="CCG7" s="40"/>
      <c r="CCH7" s="40"/>
      <c r="CCI7" s="40"/>
      <c r="CCJ7" s="40"/>
      <c r="CCK7" s="40"/>
      <c r="CCL7" s="40"/>
      <c r="CCM7" s="40"/>
      <c r="CCN7" s="40"/>
      <c r="CCO7" s="40"/>
      <c r="CCP7" s="40"/>
      <c r="CCQ7" s="40"/>
      <c r="CCR7" s="40"/>
      <c r="CCS7" s="40"/>
      <c r="CCT7" s="40"/>
      <c r="CCU7" s="40"/>
      <c r="CCV7" s="40"/>
      <c r="CCW7" s="40"/>
      <c r="CCX7" s="40"/>
      <c r="CCY7" s="40"/>
      <c r="CCZ7" s="40"/>
      <c r="CDA7" s="40"/>
      <c r="CDB7" s="40"/>
      <c r="CDC7" s="40"/>
      <c r="CDD7" s="40"/>
      <c r="CDE7" s="40"/>
      <c r="CDF7" s="40"/>
      <c r="CDG7" s="40"/>
      <c r="CDH7" s="40"/>
      <c r="CDI7" s="40"/>
      <c r="CDJ7" s="40"/>
      <c r="CDK7" s="40"/>
      <c r="CDL7" s="40"/>
      <c r="CDM7" s="40"/>
      <c r="CDN7" s="40"/>
      <c r="CDO7" s="40"/>
      <c r="CDP7" s="40"/>
      <c r="CDQ7" s="40"/>
      <c r="CDR7" s="40"/>
      <c r="CDS7" s="40"/>
      <c r="CDT7" s="40"/>
      <c r="CDU7" s="40"/>
      <c r="CDV7" s="40"/>
      <c r="CDW7" s="40"/>
      <c r="CDX7" s="40"/>
      <c r="CDY7" s="40"/>
      <c r="CDZ7" s="40"/>
      <c r="CEA7" s="40"/>
      <c r="CEB7" s="40"/>
      <c r="CEC7" s="40"/>
      <c r="CED7" s="40"/>
      <c r="CEE7" s="40"/>
      <c r="CEF7" s="40"/>
      <c r="CEG7" s="40"/>
      <c r="CEH7" s="40"/>
      <c r="CEI7" s="40"/>
      <c r="CEJ7" s="40"/>
      <c r="CEK7" s="40"/>
      <c r="CEL7" s="40"/>
      <c r="CEM7" s="40"/>
      <c r="CEN7" s="40"/>
      <c r="CEO7" s="40"/>
      <c r="CEP7" s="40"/>
      <c r="CEQ7" s="40"/>
      <c r="CER7" s="40"/>
      <c r="CES7" s="40"/>
      <c r="CET7" s="40"/>
      <c r="CEU7" s="40"/>
      <c r="CEV7" s="40"/>
      <c r="CEW7" s="40"/>
      <c r="CEX7" s="40"/>
      <c r="CEY7" s="40"/>
      <c r="CEZ7" s="40"/>
      <c r="CFA7" s="40"/>
      <c r="CFB7" s="40"/>
      <c r="CFC7" s="40"/>
      <c r="CFD7" s="40"/>
      <c r="CFE7" s="40"/>
      <c r="CFF7" s="40"/>
      <c r="CFG7" s="40"/>
      <c r="CFH7" s="40"/>
      <c r="CFI7" s="40"/>
      <c r="CFJ7" s="40"/>
      <c r="CFK7" s="40"/>
      <c r="CFL7" s="40"/>
      <c r="CFM7" s="40"/>
      <c r="CFN7" s="40"/>
      <c r="CFO7" s="40"/>
      <c r="CFP7" s="40"/>
      <c r="CFQ7" s="40"/>
      <c r="CFR7" s="40"/>
      <c r="CFS7" s="40"/>
      <c r="CFT7" s="40"/>
      <c r="CFU7" s="40"/>
      <c r="CFV7" s="40"/>
      <c r="CFW7" s="40"/>
      <c r="CFX7" s="40"/>
      <c r="CFY7" s="40"/>
      <c r="CFZ7" s="40"/>
      <c r="CGA7" s="40"/>
      <c r="CGB7" s="40"/>
      <c r="CGC7" s="40"/>
      <c r="CGD7" s="40"/>
      <c r="CGE7" s="40"/>
      <c r="CGF7" s="40"/>
      <c r="CGG7" s="40"/>
      <c r="CGH7" s="40"/>
      <c r="CGI7" s="40"/>
      <c r="CGJ7" s="40"/>
      <c r="CGK7" s="40"/>
      <c r="CGL7" s="40"/>
      <c r="CGM7" s="40"/>
      <c r="CGN7" s="40"/>
      <c r="CGO7" s="40"/>
      <c r="CGP7" s="40"/>
      <c r="CGQ7" s="40"/>
      <c r="CGR7" s="40"/>
      <c r="CGS7" s="40"/>
      <c r="CGT7" s="40"/>
      <c r="CGU7" s="40"/>
      <c r="CGV7" s="40"/>
      <c r="CGW7" s="40"/>
      <c r="CGX7" s="40"/>
      <c r="CGY7" s="40"/>
      <c r="CGZ7" s="40"/>
      <c r="CHA7" s="40"/>
      <c r="CHB7" s="40"/>
      <c r="CHC7" s="40"/>
      <c r="CHD7" s="40"/>
      <c r="CHE7" s="40"/>
      <c r="CHF7" s="40"/>
      <c r="CHG7" s="40"/>
      <c r="CHH7" s="40"/>
      <c r="CHI7" s="40"/>
      <c r="CHJ7" s="40"/>
      <c r="CHK7" s="40"/>
      <c r="CHL7" s="40"/>
      <c r="CHM7" s="40"/>
      <c r="CHN7" s="40"/>
      <c r="CHO7" s="40"/>
      <c r="CHP7" s="40"/>
      <c r="CHQ7" s="40"/>
      <c r="CHR7" s="40"/>
      <c r="CHS7" s="40"/>
      <c r="CHT7" s="40"/>
      <c r="CHU7" s="40"/>
      <c r="CHV7" s="40"/>
      <c r="CHW7" s="40"/>
      <c r="CHX7" s="40"/>
      <c r="CHY7" s="40"/>
      <c r="CHZ7" s="40"/>
      <c r="CIA7" s="40"/>
      <c r="CIB7" s="40"/>
      <c r="CIC7" s="40"/>
      <c r="CID7" s="40"/>
      <c r="CIE7" s="40"/>
      <c r="CIF7" s="40"/>
      <c r="CIG7" s="40"/>
      <c r="CIH7" s="40"/>
      <c r="CII7" s="40"/>
      <c r="CIJ7" s="40"/>
      <c r="CIK7" s="40"/>
      <c r="CIL7" s="40"/>
      <c r="CIM7" s="40"/>
      <c r="CIN7" s="40"/>
      <c r="CIO7" s="40"/>
      <c r="CIP7" s="40"/>
      <c r="CIQ7" s="40"/>
      <c r="CIR7" s="40"/>
      <c r="CIS7" s="40"/>
      <c r="CIT7" s="40"/>
      <c r="CIU7" s="40"/>
      <c r="CIV7" s="40"/>
      <c r="CIW7" s="40"/>
      <c r="CIX7" s="40"/>
      <c r="CIY7" s="40"/>
      <c r="CIZ7" s="40"/>
      <c r="CJA7" s="40"/>
      <c r="CJB7" s="40"/>
      <c r="CJC7" s="40"/>
      <c r="CJD7" s="40"/>
      <c r="CJE7" s="40"/>
      <c r="CJF7" s="40"/>
      <c r="CJG7" s="40"/>
      <c r="CJH7" s="40"/>
      <c r="CJI7" s="40"/>
      <c r="CJJ7" s="40"/>
      <c r="CJK7" s="40"/>
      <c r="CJL7" s="40"/>
      <c r="CJM7" s="40"/>
      <c r="CJN7" s="40"/>
      <c r="CJO7" s="40"/>
      <c r="CJP7" s="40"/>
      <c r="CJQ7" s="40"/>
      <c r="CJR7" s="40"/>
      <c r="CJS7" s="40"/>
      <c r="CJT7" s="40"/>
      <c r="CJU7" s="40"/>
      <c r="CJV7" s="40"/>
      <c r="CJW7" s="40"/>
      <c r="CJX7" s="40"/>
      <c r="CJY7" s="40"/>
      <c r="CJZ7" s="40"/>
      <c r="CKA7" s="40"/>
      <c r="CKB7" s="40"/>
      <c r="CKC7" s="40"/>
      <c r="CKD7" s="40"/>
      <c r="CKE7" s="40"/>
      <c r="CKF7" s="40"/>
      <c r="CKG7" s="40"/>
      <c r="CKH7" s="40"/>
      <c r="CKI7" s="40"/>
      <c r="CKJ7" s="40"/>
      <c r="CKK7" s="40"/>
      <c r="CKL7" s="40"/>
      <c r="CKM7" s="40"/>
      <c r="CKN7" s="40"/>
      <c r="CKO7" s="40"/>
      <c r="CKP7" s="40"/>
      <c r="CKQ7" s="40"/>
      <c r="CKR7" s="40"/>
      <c r="CKS7" s="40"/>
      <c r="CKT7" s="40"/>
      <c r="CKU7" s="40"/>
      <c r="CKV7" s="40"/>
      <c r="CKW7" s="40"/>
      <c r="CKX7" s="40"/>
      <c r="CKY7" s="40"/>
      <c r="CKZ7" s="40"/>
      <c r="CLA7" s="40"/>
      <c r="CLB7" s="40"/>
      <c r="CLC7" s="40"/>
      <c r="CLD7" s="40"/>
      <c r="CLE7" s="40"/>
      <c r="CLF7" s="40"/>
      <c r="CLG7" s="40"/>
      <c r="CLH7" s="40"/>
      <c r="CLI7" s="40"/>
      <c r="CLJ7" s="40"/>
      <c r="CLK7" s="40"/>
      <c r="CLL7" s="40"/>
      <c r="CLM7" s="40"/>
      <c r="CLN7" s="40"/>
      <c r="CLO7" s="40"/>
      <c r="CLP7" s="40"/>
      <c r="CLQ7" s="40"/>
      <c r="CLR7" s="40"/>
      <c r="CLS7" s="40"/>
      <c r="CLT7" s="40"/>
      <c r="CLU7" s="40"/>
      <c r="CLV7" s="40"/>
      <c r="CLW7" s="40"/>
      <c r="CLX7" s="40"/>
      <c r="CLY7" s="40"/>
      <c r="CLZ7" s="40"/>
      <c r="CMA7" s="40"/>
      <c r="CMB7" s="40"/>
      <c r="CMC7" s="40"/>
      <c r="CMD7" s="40"/>
      <c r="CME7" s="40"/>
      <c r="CMF7" s="40"/>
      <c r="CMG7" s="40"/>
      <c r="CMH7" s="40"/>
      <c r="CMI7" s="40"/>
      <c r="CMJ7" s="40"/>
      <c r="CMK7" s="40"/>
      <c r="CML7" s="40"/>
      <c r="CMM7" s="40"/>
      <c r="CMN7" s="40"/>
      <c r="CMO7" s="40"/>
      <c r="CMP7" s="40"/>
      <c r="CMQ7" s="40"/>
      <c r="CMR7" s="40"/>
      <c r="CMS7" s="40"/>
      <c r="CMT7" s="40"/>
      <c r="CMU7" s="40"/>
      <c r="CMV7" s="40"/>
      <c r="CMW7" s="40"/>
      <c r="CMX7" s="40"/>
      <c r="CMY7" s="40"/>
      <c r="CMZ7" s="40"/>
      <c r="CNA7" s="40"/>
      <c r="CNB7" s="40"/>
      <c r="CNC7" s="40"/>
      <c r="CND7" s="40"/>
      <c r="CNE7" s="40"/>
      <c r="CNF7" s="40"/>
      <c r="CNG7" s="40"/>
      <c r="CNH7" s="40"/>
      <c r="CNI7" s="40"/>
      <c r="CNJ7" s="40"/>
      <c r="CNK7" s="40"/>
      <c r="CNL7" s="40"/>
      <c r="CNM7" s="40"/>
      <c r="CNN7" s="40"/>
      <c r="CNO7" s="40"/>
      <c r="CNP7" s="40"/>
      <c r="CNQ7" s="40"/>
      <c r="CNR7" s="40"/>
      <c r="CNS7" s="40"/>
      <c r="CNT7" s="40"/>
      <c r="CNU7" s="40"/>
      <c r="CNV7" s="40"/>
      <c r="CNW7" s="40"/>
      <c r="CNX7" s="40"/>
      <c r="CNY7" s="40"/>
      <c r="CNZ7" s="40"/>
      <c r="COA7" s="40"/>
      <c r="COB7" s="40"/>
      <c r="COC7" s="40"/>
      <c r="COD7" s="40"/>
      <c r="COE7" s="40"/>
      <c r="COF7" s="40"/>
      <c r="COG7" s="40"/>
      <c r="COH7" s="40"/>
      <c r="COI7" s="40"/>
      <c r="COJ7" s="40"/>
      <c r="COK7" s="40"/>
      <c r="COL7" s="40"/>
      <c r="COM7" s="40"/>
      <c r="CON7" s="40"/>
      <c r="COO7" s="40"/>
      <c r="COP7" s="40"/>
      <c r="COQ7" s="40"/>
      <c r="COR7" s="40"/>
      <c r="COS7" s="40"/>
      <c r="COT7" s="40"/>
      <c r="COU7" s="40"/>
      <c r="COV7" s="40"/>
      <c r="COW7" s="40"/>
      <c r="COX7" s="40"/>
      <c r="COY7" s="40"/>
      <c r="COZ7" s="40"/>
      <c r="CPA7" s="40"/>
      <c r="CPB7" s="40"/>
      <c r="CPC7" s="40"/>
      <c r="CPD7" s="40"/>
      <c r="CPE7" s="40"/>
      <c r="CPF7" s="40"/>
      <c r="CPG7" s="40"/>
      <c r="CPH7" s="40"/>
      <c r="CPI7" s="40"/>
      <c r="CPJ7" s="40"/>
      <c r="CPK7" s="40"/>
      <c r="CPL7" s="40"/>
      <c r="CPM7" s="40"/>
      <c r="CPN7" s="40"/>
      <c r="CPO7" s="40"/>
      <c r="CPP7" s="40"/>
      <c r="CPQ7" s="40"/>
      <c r="CPR7" s="40"/>
      <c r="CPS7" s="40"/>
      <c r="CPT7" s="40"/>
      <c r="CPU7" s="40"/>
      <c r="CPV7" s="40"/>
      <c r="CPW7" s="40"/>
      <c r="CPX7" s="40"/>
      <c r="CPY7" s="40"/>
      <c r="CPZ7" s="40"/>
      <c r="CQA7" s="40"/>
      <c r="CQB7" s="40"/>
      <c r="CQC7" s="40"/>
      <c r="CQD7" s="40"/>
      <c r="CQE7" s="40"/>
      <c r="CQF7" s="40"/>
      <c r="CQG7" s="40"/>
      <c r="CQH7" s="40"/>
      <c r="CQI7" s="40"/>
      <c r="CQJ7" s="40"/>
      <c r="CQK7" s="40"/>
      <c r="CQL7" s="40"/>
      <c r="CQM7" s="40"/>
      <c r="CQN7" s="40"/>
      <c r="CQO7" s="40"/>
      <c r="CQP7" s="40"/>
      <c r="CQQ7" s="40"/>
      <c r="CQR7" s="40"/>
      <c r="CQS7" s="40"/>
      <c r="CQT7" s="40"/>
      <c r="CQU7" s="40"/>
      <c r="CQV7" s="40"/>
      <c r="CQW7" s="40"/>
      <c r="CQX7" s="40"/>
      <c r="CQY7" s="40"/>
      <c r="CQZ7" s="40"/>
      <c r="CRA7" s="40"/>
      <c r="CRB7" s="40"/>
      <c r="CRC7" s="40"/>
      <c r="CRD7" s="40"/>
      <c r="CRE7" s="40"/>
      <c r="CRF7" s="40"/>
      <c r="CRG7" s="40"/>
      <c r="CRH7" s="40"/>
      <c r="CRI7" s="40"/>
      <c r="CRJ7" s="40"/>
      <c r="CRK7" s="40"/>
      <c r="CRL7" s="40"/>
      <c r="CRM7" s="40"/>
      <c r="CRN7" s="40"/>
      <c r="CRO7" s="40"/>
      <c r="CRP7" s="40"/>
      <c r="CRQ7" s="40"/>
      <c r="CRR7" s="40"/>
      <c r="CRS7" s="40"/>
      <c r="CRT7" s="40"/>
      <c r="CRU7" s="40"/>
      <c r="CRV7" s="40"/>
      <c r="CRW7" s="40"/>
      <c r="CRX7" s="40"/>
      <c r="CRY7" s="40"/>
      <c r="CRZ7" s="40"/>
      <c r="CSA7" s="40"/>
      <c r="CSB7" s="40"/>
      <c r="CSC7" s="40"/>
      <c r="CSD7" s="40"/>
      <c r="CSE7" s="40"/>
      <c r="CSF7" s="40"/>
      <c r="CSG7" s="40"/>
      <c r="CSH7" s="40"/>
      <c r="CSI7" s="40"/>
      <c r="CSJ7" s="40"/>
      <c r="CSK7" s="40"/>
      <c r="CSL7" s="40"/>
      <c r="CSM7" s="40"/>
      <c r="CSN7" s="40"/>
      <c r="CSO7" s="40"/>
      <c r="CSP7" s="40"/>
      <c r="CSQ7" s="40"/>
      <c r="CSR7" s="40"/>
      <c r="CSS7" s="40"/>
      <c r="CST7" s="40"/>
      <c r="CSU7" s="40"/>
      <c r="CSV7" s="40"/>
      <c r="CSW7" s="40"/>
      <c r="CSX7" s="40"/>
      <c r="CSY7" s="40"/>
      <c r="CSZ7" s="40"/>
      <c r="CTA7" s="40"/>
      <c r="CTB7" s="40"/>
      <c r="CTC7" s="40"/>
      <c r="CTD7" s="40"/>
      <c r="CTE7" s="40"/>
      <c r="CTF7" s="40"/>
      <c r="CTG7" s="40"/>
      <c r="CTH7" s="40"/>
      <c r="CTI7" s="40"/>
      <c r="CTJ7" s="40"/>
      <c r="CTK7" s="40"/>
      <c r="CTL7" s="40"/>
      <c r="CTM7" s="40"/>
      <c r="CTN7" s="40"/>
      <c r="CTO7" s="40"/>
      <c r="CTP7" s="40"/>
      <c r="CTQ7" s="40"/>
      <c r="CTR7" s="40"/>
      <c r="CTS7" s="40"/>
      <c r="CTT7" s="40"/>
      <c r="CTU7" s="40"/>
      <c r="CTV7" s="40"/>
      <c r="CTW7" s="40"/>
      <c r="CTX7" s="40"/>
      <c r="CTY7" s="40"/>
      <c r="CTZ7" s="40"/>
      <c r="CUA7" s="40"/>
      <c r="CUB7" s="40"/>
      <c r="CUC7" s="40"/>
      <c r="CUD7" s="40"/>
      <c r="CUE7" s="40"/>
      <c r="CUF7" s="40"/>
      <c r="CUG7" s="40"/>
      <c r="CUH7" s="40"/>
      <c r="CUI7" s="40"/>
      <c r="CUJ7" s="40"/>
      <c r="CUK7" s="40"/>
      <c r="CUL7" s="40"/>
      <c r="CUM7" s="40"/>
      <c r="CUN7" s="40"/>
      <c r="CUO7" s="40"/>
      <c r="CUP7" s="40"/>
      <c r="CUQ7" s="40"/>
      <c r="CUR7" s="40"/>
      <c r="CUS7" s="40"/>
      <c r="CUT7" s="40"/>
      <c r="CUU7" s="40"/>
      <c r="CUV7" s="40"/>
      <c r="CUW7" s="40"/>
      <c r="CUX7" s="40"/>
      <c r="CUY7" s="40"/>
      <c r="CUZ7" s="40"/>
      <c r="CVA7" s="40"/>
      <c r="CVB7" s="40"/>
      <c r="CVC7" s="40"/>
      <c r="CVD7" s="40"/>
      <c r="CVE7" s="40"/>
      <c r="CVF7" s="40"/>
      <c r="CVG7" s="40"/>
      <c r="CVH7" s="40"/>
      <c r="CVI7" s="40"/>
      <c r="CVJ7" s="40"/>
      <c r="CVK7" s="40"/>
      <c r="CVL7" s="40"/>
      <c r="CVM7" s="40"/>
      <c r="CVN7" s="40"/>
      <c r="CVO7" s="40"/>
      <c r="CVP7" s="40"/>
      <c r="CVQ7" s="40"/>
      <c r="CVR7" s="40"/>
      <c r="CVS7" s="40"/>
      <c r="CVT7" s="40"/>
      <c r="CVU7" s="40"/>
      <c r="CVV7" s="40"/>
      <c r="CVW7" s="40"/>
      <c r="CVX7" s="40"/>
      <c r="CVY7" s="40"/>
      <c r="CVZ7" s="40"/>
      <c r="CWA7" s="40"/>
      <c r="CWB7" s="40"/>
      <c r="CWC7" s="40"/>
      <c r="CWD7" s="40"/>
      <c r="CWE7" s="40"/>
      <c r="CWF7" s="40"/>
      <c r="CWG7" s="40"/>
      <c r="CWH7" s="40"/>
      <c r="CWI7" s="40"/>
      <c r="CWJ7" s="40"/>
      <c r="CWK7" s="40"/>
      <c r="CWL7" s="40"/>
      <c r="CWM7" s="40"/>
      <c r="CWN7" s="40"/>
      <c r="CWO7" s="40"/>
      <c r="CWP7" s="40"/>
      <c r="CWQ7" s="40"/>
      <c r="CWR7" s="40"/>
      <c r="CWS7" s="40"/>
      <c r="CWT7" s="40"/>
      <c r="CWU7" s="40"/>
      <c r="CWV7" s="40"/>
      <c r="CWW7" s="40"/>
      <c r="CWX7" s="40"/>
      <c r="CWY7" s="40"/>
      <c r="CWZ7" s="40"/>
      <c r="CXA7" s="40"/>
      <c r="CXB7" s="40"/>
      <c r="CXC7" s="40"/>
      <c r="CXD7" s="40"/>
      <c r="CXE7" s="40"/>
      <c r="CXF7" s="40"/>
      <c r="CXG7" s="40"/>
      <c r="CXH7" s="40"/>
      <c r="CXI7" s="40"/>
      <c r="CXJ7" s="40"/>
      <c r="CXK7" s="40"/>
      <c r="CXL7" s="40"/>
      <c r="CXM7" s="40"/>
      <c r="CXN7" s="40"/>
      <c r="CXO7" s="40"/>
      <c r="CXP7" s="40"/>
      <c r="CXQ7" s="40"/>
      <c r="CXR7" s="40"/>
      <c r="CXS7" s="40"/>
      <c r="CXT7" s="40"/>
      <c r="CXU7" s="40"/>
      <c r="CXV7" s="40"/>
      <c r="CXW7" s="40"/>
      <c r="CXX7" s="40"/>
      <c r="CXY7" s="40"/>
      <c r="CXZ7" s="40"/>
      <c r="CYA7" s="40"/>
      <c r="CYB7" s="40"/>
      <c r="CYC7" s="40"/>
      <c r="CYD7" s="40"/>
      <c r="CYE7" s="40"/>
      <c r="CYF7" s="40"/>
      <c r="CYG7" s="40"/>
      <c r="CYH7" s="40"/>
      <c r="CYI7" s="40"/>
      <c r="CYJ7" s="40"/>
      <c r="CYK7" s="40"/>
      <c r="CYL7" s="40"/>
      <c r="CYM7" s="40"/>
      <c r="CYN7" s="40"/>
      <c r="CYO7" s="40"/>
      <c r="CYP7" s="40"/>
      <c r="CYQ7" s="40"/>
      <c r="CYR7" s="40"/>
      <c r="CYS7" s="40"/>
      <c r="CYT7" s="40"/>
      <c r="CYU7" s="40"/>
      <c r="CYV7" s="40"/>
      <c r="CYW7" s="40"/>
      <c r="CYX7" s="40"/>
      <c r="CYY7" s="40"/>
      <c r="CYZ7" s="40"/>
      <c r="CZA7" s="40"/>
      <c r="CZB7" s="40"/>
      <c r="CZC7" s="40"/>
      <c r="CZD7" s="40"/>
      <c r="CZE7" s="40"/>
      <c r="CZF7" s="40"/>
      <c r="CZG7" s="40"/>
      <c r="CZH7" s="40"/>
      <c r="CZI7" s="40"/>
      <c r="CZJ7" s="40"/>
      <c r="CZK7" s="40"/>
      <c r="CZL7" s="40"/>
      <c r="CZM7" s="40"/>
      <c r="CZN7" s="40"/>
      <c r="CZO7" s="40"/>
      <c r="CZP7" s="40"/>
      <c r="CZQ7" s="40"/>
      <c r="CZR7" s="40"/>
      <c r="CZS7" s="40"/>
      <c r="CZT7" s="40"/>
      <c r="CZU7" s="40"/>
      <c r="CZV7" s="40"/>
      <c r="CZW7" s="40"/>
      <c r="CZX7" s="40"/>
      <c r="CZY7" s="40"/>
      <c r="CZZ7" s="40"/>
      <c r="DAA7" s="40"/>
      <c r="DAB7" s="40"/>
      <c r="DAC7" s="40"/>
      <c r="DAD7" s="40"/>
      <c r="DAE7" s="40"/>
      <c r="DAF7" s="40"/>
      <c r="DAG7" s="40"/>
      <c r="DAH7" s="40"/>
      <c r="DAI7" s="40"/>
      <c r="DAJ7" s="40"/>
      <c r="DAK7" s="40"/>
      <c r="DAL7" s="40"/>
      <c r="DAM7" s="40"/>
      <c r="DAN7" s="40"/>
      <c r="DAO7" s="40"/>
      <c r="DAP7" s="40"/>
      <c r="DAQ7" s="40"/>
      <c r="DAR7" s="40"/>
      <c r="DAS7" s="40"/>
      <c r="DAT7" s="40"/>
      <c r="DAU7" s="40"/>
      <c r="DAV7" s="40"/>
      <c r="DAW7" s="40"/>
      <c r="DAX7" s="40"/>
      <c r="DAY7" s="40"/>
      <c r="DAZ7" s="40"/>
      <c r="DBA7" s="40"/>
      <c r="DBB7" s="40"/>
      <c r="DBC7" s="40"/>
      <c r="DBD7" s="40"/>
      <c r="DBE7" s="40"/>
      <c r="DBF7" s="40"/>
      <c r="DBG7" s="40"/>
      <c r="DBH7" s="40"/>
      <c r="DBI7" s="40"/>
      <c r="DBJ7" s="40"/>
      <c r="DBK7" s="40"/>
      <c r="DBL7" s="40"/>
      <c r="DBM7" s="40"/>
      <c r="DBN7" s="40"/>
      <c r="DBO7" s="40"/>
      <c r="DBP7" s="40"/>
      <c r="DBQ7" s="40"/>
      <c r="DBR7" s="40"/>
      <c r="DBS7" s="40"/>
      <c r="DBT7" s="40"/>
      <c r="DBU7" s="40"/>
      <c r="DBV7" s="40"/>
      <c r="DBW7" s="40"/>
      <c r="DBX7" s="40"/>
      <c r="DBY7" s="40"/>
      <c r="DBZ7" s="40"/>
      <c r="DCA7" s="40"/>
      <c r="DCB7" s="40"/>
      <c r="DCC7" s="40"/>
      <c r="DCD7" s="40"/>
      <c r="DCE7" s="40"/>
      <c r="DCF7" s="40"/>
      <c r="DCG7" s="40"/>
      <c r="DCH7" s="40"/>
      <c r="DCI7" s="40"/>
      <c r="DCJ7" s="40"/>
      <c r="DCK7" s="40"/>
      <c r="DCL7" s="40"/>
      <c r="DCM7" s="40"/>
      <c r="DCN7" s="40"/>
      <c r="DCO7" s="40"/>
      <c r="DCP7" s="40"/>
      <c r="DCQ7" s="40"/>
      <c r="DCR7" s="40"/>
      <c r="DCS7" s="40"/>
      <c r="DCT7" s="40"/>
      <c r="DCU7" s="40"/>
      <c r="DCV7" s="40"/>
      <c r="DCW7" s="40"/>
      <c r="DCX7" s="40"/>
      <c r="DCY7" s="40"/>
      <c r="DCZ7" s="40"/>
      <c r="DDA7" s="40"/>
      <c r="DDB7" s="40"/>
      <c r="DDC7" s="40"/>
      <c r="DDD7" s="40"/>
      <c r="DDE7" s="40"/>
      <c r="DDF7" s="40"/>
      <c r="DDG7" s="40"/>
      <c r="DDH7" s="40"/>
      <c r="DDI7" s="40"/>
      <c r="DDJ7" s="40"/>
      <c r="DDK7" s="40"/>
      <c r="DDL7" s="40"/>
      <c r="DDM7" s="40"/>
      <c r="DDN7" s="40"/>
      <c r="DDO7" s="40"/>
      <c r="DDP7" s="40"/>
      <c r="DDQ7" s="40"/>
      <c r="DDR7" s="40"/>
      <c r="DDS7" s="40"/>
      <c r="DDT7" s="40"/>
      <c r="DDU7" s="40"/>
      <c r="DDV7" s="40"/>
      <c r="DDW7" s="40"/>
      <c r="DDX7" s="40"/>
      <c r="DDY7" s="40"/>
      <c r="DDZ7" s="40"/>
      <c r="DEA7" s="40"/>
      <c r="DEB7" s="40"/>
      <c r="DEC7" s="40"/>
      <c r="DED7" s="40"/>
      <c r="DEE7" s="40"/>
      <c r="DEF7" s="40"/>
      <c r="DEG7" s="40"/>
      <c r="DEH7" s="40"/>
      <c r="DEI7" s="40"/>
      <c r="DEJ7" s="40"/>
      <c r="DEK7" s="40"/>
      <c r="DEL7" s="40"/>
      <c r="DEM7" s="40"/>
      <c r="DEN7" s="40"/>
      <c r="DEO7" s="40"/>
      <c r="DEP7" s="40"/>
      <c r="DEQ7" s="40"/>
      <c r="DER7" s="40"/>
      <c r="DES7" s="40"/>
      <c r="DET7" s="40"/>
      <c r="DEU7" s="40"/>
      <c r="DEV7" s="40"/>
      <c r="DEW7" s="40"/>
      <c r="DEX7" s="40"/>
      <c r="DEY7" s="40"/>
      <c r="DEZ7" s="40"/>
      <c r="DFA7" s="40"/>
      <c r="DFB7" s="40"/>
      <c r="DFC7" s="40"/>
      <c r="DFD7" s="40"/>
      <c r="DFE7" s="40"/>
      <c r="DFF7" s="40"/>
      <c r="DFG7" s="40"/>
      <c r="DFH7" s="40"/>
      <c r="DFI7" s="40"/>
      <c r="DFJ7" s="40"/>
      <c r="DFK7" s="40"/>
      <c r="DFL7" s="40"/>
      <c r="DFM7" s="40"/>
      <c r="DFN7" s="40"/>
      <c r="DFO7" s="40"/>
      <c r="DFP7" s="40"/>
      <c r="DFQ7" s="40"/>
      <c r="DFR7" s="40"/>
      <c r="DFS7" s="40"/>
      <c r="DFT7" s="40"/>
      <c r="DFU7" s="40"/>
      <c r="DFV7" s="40"/>
      <c r="DFW7" s="40"/>
      <c r="DFX7" s="40"/>
      <c r="DFY7" s="40"/>
      <c r="DFZ7" s="40"/>
      <c r="DGA7" s="40"/>
      <c r="DGB7" s="40"/>
      <c r="DGC7" s="40"/>
      <c r="DGD7" s="40"/>
      <c r="DGE7" s="40"/>
      <c r="DGF7" s="40"/>
      <c r="DGG7" s="40"/>
      <c r="DGH7" s="40"/>
      <c r="DGI7" s="40"/>
      <c r="DGJ7" s="40"/>
      <c r="DGK7" s="40"/>
      <c r="DGL7" s="40"/>
      <c r="DGM7" s="40"/>
      <c r="DGN7" s="40"/>
      <c r="DGO7" s="40"/>
      <c r="DGP7" s="40"/>
      <c r="DGQ7" s="40"/>
      <c r="DGR7" s="40"/>
      <c r="DGS7" s="40"/>
      <c r="DGT7" s="40"/>
      <c r="DGU7" s="40"/>
      <c r="DGV7" s="40"/>
      <c r="DGW7" s="40"/>
      <c r="DGX7" s="40"/>
      <c r="DGY7" s="40"/>
      <c r="DGZ7" s="40"/>
      <c r="DHA7" s="40"/>
      <c r="DHB7" s="40"/>
      <c r="DHC7" s="40"/>
      <c r="DHD7" s="40"/>
      <c r="DHE7" s="40"/>
      <c r="DHF7" s="40"/>
      <c r="DHG7" s="40"/>
      <c r="DHH7" s="40"/>
      <c r="DHI7" s="40"/>
      <c r="DHJ7" s="40"/>
      <c r="DHK7" s="40"/>
      <c r="DHL7" s="40"/>
      <c r="DHM7" s="40"/>
      <c r="DHN7" s="40"/>
      <c r="DHO7" s="40"/>
      <c r="DHP7" s="40"/>
      <c r="DHQ7" s="40"/>
      <c r="DHR7" s="40"/>
      <c r="DHS7" s="40"/>
      <c r="DHT7" s="40"/>
      <c r="DHU7" s="40"/>
      <c r="DHV7" s="40"/>
      <c r="DHW7" s="40"/>
      <c r="DHX7" s="40"/>
      <c r="DHY7" s="40"/>
      <c r="DHZ7" s="40"/>
      <c r="DIA7" s="40"/>
      <c r="DIB7" s="40"/>
      <c r="DIC7" s="40"/>
      <c r="DID7" s="40"/>
      <c r="DIE7" s="40"/>
      <c r="DIF7" s="40"/>
      <c r="DIG7" s="40"/>
      <c r="DIH7" s="40"/>
      <c r="DII7" s="40"/>
      <c r="DIJ7" s="40"/>
      <c r="DIK7" s="40"/>
      <c r="DIL7" s="40"/>
      <c r="DIM7" s="40"/>
      <c r="DIN7" s="40"/>
      <c r="DIO7" s="40"/>
      <c r="DIP7" s="40"/>
      <c r="DIQ7" s="40"/>
      <c r="DIR7" s="40"/>
      <c r="DIS7" s="40"/>
      <c r="DIT7" s="40"/>
      <c r="DIU7" s="40"/>
      <c r="DIV7" s="40"/>
      <c r="DIW7" s="40"/>
      <c r="DIX7" s="40"/>
      <c r="DIY7" s="40"/>
      <c r="DIZ7" s="40"/>
      <c r="DJA7" s="40"/>
      <c r="DJB7" s="40"/>
      <c r="DJC7" s="40"/>
      <c r="DJD7" s="40"/>
      <c r="DJE7" s="40"/>
      <c r="DJF7" s="40"/>
      <c r="DJG7" s="40"/>
      <c r="DJH7" s="40"/>
      <c r="DJI7" s="40"/>
      <c r="DJJ7" s="40"/>
      <c r="DJK7" s="40"/>
      <c r="DJL7" s="40"/>
      <c r="DJM7" s="40"/>
      <c r="DJN7" s="40"/>
      <c r="DJO7" s="40"/>
      <c r="DJP7" s="40"/>
      <c r="DJQ7" s="40"/>
      <c r="DJR7" s="40"/>
      <c r="DJS7" s="40"/>
      <c r="DJT7" s="40"/>
      <c r="DJU7" s="40"/>
      <c r="DJV7" s="40"/>
      <c r="DJW7" s="40"/>
      <c r="DJX7" s="40"/>
      <c r="DJY7" s="40"/>
      <c r="DJZ7" s="40"/>
      <c r="DKA7" s="40"/>
      <c r="DKB7" s="40"/>
      <c r="DKC7" s="40"/>
      <c r="DKD7" s="40"/>
      <c r="DKE7" s="40"/>
      <c r="DKF7" s="40"/>
      <c r="DKG7" s="40"/>
      <c r="DKH7" s="40"/>
      <c r="DKI7" s="40"/>
      <c r="DKJ7" s="40"/>
      <c r="DKK7" s="40"/>
      <c r="DKL7" s="40"/>
      <c r="DKM7" s="40"/>
      <c r="DKN7" s="40"/>
      <c r="DKO7" s="40"/>
      <c r="DKP7" s="40"/>
      <c r="DKQ7" s="40"/>
      <c r="DKR7" s="40"/>
      <c r="DKS7" s="40"/>
      <c r="DKT7" s="40"/>
      <c r="DKU7" s="40"/>
      <c r="DKV7" s="40"/>
      <c r="DKW7" s="40"/>
      <c r="DKX7" s="40"/>
      <c r="DKY7" s="40"/>
      <c r="DKZ7" s="40"/>
      <c r="DLA7" s="40"/>
      <c r="DLB7" s="40"/>
      <c r="DLC7" s="40"/>
      <c r="DLD7" s="40"/>
      <c r="DLE7" s="40"/>
      <c r="DLF7" s="40"/>
      <c r="DLG7" s="40"/>
      <c r="DLH7" s="40"/>
      <c r="DLI7" s="40"/>
      <c r="DLJ7" s="40"/>
      <c r="DLK7" s="40"/>
      <c r="DLL7" s="40"/>
      <c r="DLM7" s="40"/>
      <c r="DLN7" s="40"/>
      <c r="DLO7" s="40"/>
      <c r="DLP7" s="40"/>
      <c r="DLQ7" s="40"/>
      <c r="DLR7" s="40"/>
      <c r="DLS7" s="40"/>
      <c r="DLT7" s="40"/>
      <c r="DLU7" s="40"/>
      <c r="DLV7" s="40"/>
      <c r="DLW7" s="40"/>
      <c r="DLX7" s="40"/>
      <c r="DLY7" s="40"/>
      <c r="DLZ7" s="40"/>
      <c r="DMA7" s="40"/>
      <c r="DMB7" s="40"/>
      <c r="DMC7" s="40"/>
      <c r="DMD7" s="40"/>
      <c r="DME7" s="40"/>
      <c r="DMF7" s="40"/>
      <c r="DMG7" s="40"/>
      <c r="DMH7" s="40"/>
      <c r="DMI7" s="40"/>
      <c r="DMJ7" s="40"/>
      <c r="DMK7" s="40"/>
      <c r="DML7" s="40"/>
      <c r="DMM7" s="40"/>
      <c r="DMN7" s="40"/>
      <c r="DMO7" s="40"/>
      <c r="DMP7" s="40"/>
      <c r="DMQ7" s="40"/>
      <c r="DMR7" s="40"/>
      <c r="DMS7" s="40"/>
      <c r="DMT7" s="40"/>
      <c r="DMU7" s="40"/>
      <c r="DMV7" s="40"/>
      <c r="DMW7" s="40"/>
      <c r="DMX7" s="40"/>
      <c r="DMY7" s="40"/>
      <c r="DMZ7" s="40"/>
      <c r="DNA7" s="40"/>
      <c r="DNB7" s="40"/>
      <c r="DNC7" s="40"/>
      <c r="DND7" s="40"/>
      <c r="DNE7" s="40"/>
      <c r="DNF7" s="40"/>
      <c r="DNG7" s="40"/>
      <c r="DNH7" s="40"/>
      <c r="DNI7" s="40"/>
      <c r="DNJ7" s="40"/>
      <c r="DNK7" s="40"/>
      <c r="DNL7" s="40"/>
      <c r="DNM7" s="40"/>
      <c r="DNN7" s="40"/>
      <c r="DNO7" s="40"/>
      <c r="DNP7" s="40"/>
      <c r="DNQ7" s="40"/>
      <c r="DNR7" s="40"/>
      <c r="DNS7" s="40"/>
      <c r="DNT7" s="40"/>
      <c r="DNU7" s="40"/>
      <c r="DNV7" s="40"/>
      <c r="DNW7" s="40"/>
      <c r="DNX7" s="40"/>
      <c r="DNY7" s="40"/>
      <c r="DNZ7" s="40"/>
      <c r="DOA7" s="40"/>
      <c r="DOB7" s="40"/>
      <c r="DOC7" s="40"/>
      <c r="DOD7" s="40"/>
      <c r="DOE7" s="40"/>
      <c r="DOF7" s="40"/>
      <c r="DOG7" s="40"/>
      <c r="DOH7" s="40"/>
      <c r="DOI7" s="40"/>
      <c r="DOJ7" s="40"/>
      <c r="DOK7" s="40"/>
      <c r="DOL7" s="40"/>
      <c r="DOM7" s="40"/>
      <c r="DON7" s="40"/>
      <c r="DOO7" s="40"/>
      <c r="DOP7" s="40"/>
      <c r="DOQ7" s="40"/>
      <c r="DOR7" s="40"/>
      <c r="DOS7" s="40"/>
      <c r="DOT7" s="40"/>
      <c r="DOU7" s="40"/>
      <c r="DOV7" s="40"/>
      <c r="DOW7" s="40"/>
      <c r="DOX7" s="40"/>
      <c r="DOY7" s="40"/>
      <c r="DOZ7" s="40"/>
      <c r="DPA7" s="40"/>
      <c r="DPB7" s="40"/>
      <c r="DPC7" s="40"/>
      <c r="DPD7" s="40"/>
      <c r="DPE7" s="40"/>
      <c r="DPF7" s="40"/>
      <c r="DPG7" s="40"/>
      <c r="DPH7" s="40"/>
      <c r="DPI7" s="40"/>
      <c r="DPJ7" s="40"/>
      <c r="DPK7" s="40"/>
      <c r="DPL7" s="40"/>
      <c r="DPM7" s="40"/>
      <c r="DPN7" s="40"/>
      <c r="DPO7" s="40"/>
      <c r="DPP7" s="40"/>
      <c r="DPQ7" s="40"/>
      <c r="DPR7" s="40"/>
      <c r="DPS7" s="40"/>
      <c r="DPT7" s="40"/>
      <c r="DPU7" s="40"/>
      <c r="DPV7" s="40"/>
      <c r="DPW7" s="40"/>
      <c r="DPX7" s="40"/>
      <c r="DPY7" s="40"/>
      <c r="DPZ7" s="40"/>
      <c r="DQA7" s="40"/>
      <c r="DQB7" s="40"/>
      <c r="DQC7" s="40"/>
      <c r="DQD7" s="40"/>
      <c r="DQE7" s="40"/>
      <c r="DQF7" s="40"/>
      <c r="DQG7" s="40"/>
      <c r="DQH7" s="40"/>
      <c r="DQI7" s="40"/>
      <c r="DQJ7" s="40"/>
    </row>
    <row r="8" spans="1:3156" s="42" customFormat="1" ht="177.75" customHeight="1">
      <c r="B8" s="200" t="s">
        <v>43</v>
      </c>
      <c r="C8" s="160" t="str">
        <f>IFERROR(VLOOKUP(B8,Tabla6[],2)," ")</f>
        <v>15</v>
      </c>
      <c r="D8" s="143" t="s">
        <v>48</v>
      </c>
      <c r="E8" s="160">
        <f>IFERROR(VLOOKUP(D8,Tabla7[],2)," ")</f>
        <v>1501</v>
      </c>
      <c r="F8" s="161" t="s">
        <v>82</v>
      </c>
      <c r="G8" s="160" t="str">
        <f>IFERROR(VLOOKUP(F8,Tabla1[#All],2)," ")</f>
        <v>015</v>
      </c>
      <c r="H8" s="166" t="s">
        <v>83</v>
      </c>
      <c r="I8" s="163">
        <v>1501015001</v>
      </c>
      <c r="J8" s="164" t="s">
        <v>84</v>
      </c>
      <c r="K8" s="143" t="s">
        <v>83</v>
      </c>
      <c r="L8" s="165" t="s">
        <v>85</v>
      </c>
    </row>
    <row r="9" spans="1:3156" s="42" customFormat="1" ht="123.75" customHeight="1">
      <c r="B9" s="159" t="s">
        <v>43</v>
      </c>
      <c r="C9" s="160" t="str">
        <f>IFERROR(VLOOKUP(B9,Tabla6[],2)," ")</f>
        <v>15</v>
      </c>
      <c r="D9" s="161" t="s">
        <v>48</v>
      </c>
      <c r="E9" s="160">
        <f>IFERROR(VLOOKUP(D9,Tabla7[],2)," ")</f>
        <v>1501</v>
      </c>
      <c r="F9" s="161" t="s">
        <v>82</v>
      </c>
      <c r="G9" s="160" t="str">
        <f>IFERROR(VLOOKUP(F9,Tabla1[#All],2)," ")</f>
        <v>015</v>
      </c>
      <c r="H9" s="166" t="s">
        <v>86</v>
      </c>
      <c r="I9" s="163" t="s">
        <v>87</v>
      </c>
      <c r="J9" s="164" t="s">
        <v>88</v>
      </c>
      <c r="K9" s="143" t="s">
        <v>86</v>
      </c>
      <c r="L9" s="165" t="s">
        <v>89</v>
      </c>
    </row>
    <row r="10" spans="1:3156" s="42" customFormat="1" ht="170.25" customHeight="1">
      <c r="B10" s="159" t="s">
        <v>43</v>
      </c>
      <c r="C10" s="160" t="str">
        <f>IFERROR(VLOOKUP(B10,Tabla6[],2)," ")</f>
        <v>15</v>
      </c>
      <c r="D10" s="161" t="s">
        <v>48</v>
      </c>
      <c r="E10" s="160">
        <f>IFERROR(VLOOKUP(D10,Tabla7[],2)," ")</f>
        <v>1501</v>
      </c>
      <c r="F10" s="161" t="s">
        <v>82</v>
      </c>
      <c r="G10" s="160" t="str">
        <f>IFERROR(VLOOKUP(F10,Tabla1[#All],2)," ")</f>
        <v>015</v>
      </c>
      <c r="H10" s="166" t="s">
        <v>90</v>
      </c>
      <c r="I10" s="163" t="s">
        <v>91</v>
      </c>
      <c r="J10" s="164" t="s">
        <v>92</v>
      </c>
      <c r="K10" s="143" t="s">
        <v>90</v>
      </c>
      <c r="L10" s="165" t="s">
        <v>85</v>
      </c>
    </row>
    <row r="11" spans="1:3156" s="42" customFormat="1" ht="112.5" customHeight="1">
      <c r="B11" s="159" t="s">
        <v>93</v>
      </c>
      <c r="C11" s="160" t="str">
        <f>IFERROR(VLOOKUP(B11,Tabla6[],2)," ")</f>
        <v>15</v>
      </c>
      <c r="D11" s="161" t="s">
        <v>48</v>
      </c>
      <c r="E11" s="160">
        <f>IFERROR(VLOOKUP(D11,Tabla7[],2)," ")</f>
        <v>1501</v>
      </c>
      <c r="F11" s="161" t="s">
        <v>82</v>
      </c>
      <c r="G11" s="160" t="str">
        <f>IFERROR(VLOOKUP(F11,Tabla1[#All],2)," ")</f>
        <v>015</v>
      </c>
      <c r="H11" s="162" t="s">
        <v>94</v>
      </c>
      <c r="I11" s="163" t="s">
        <v>95</v>
      </c>
      <c r="J11" s="164" t="s">
        <v>96</v>
      </c>
      <c r="K11" s="143" t="s">
        <v>94</v>
      </c>
      <c r="L11" s="165" t="s">
        <v>85</v>
      </c>
    </row>
    <row r="12" spans="1:3156" s="42" customFormat="1" ht="61.5" customHeight="1">
      <c r="B12" s="159" t="s">
        <v>43</v>
      </c>
      <c r="C12" s="160" t="str">
        <f>IFERROR(VLOOKUP(B12,Tabla6[],2)," ")</f>
        <v>15</v>
      </c>
      <c r="D12" s="161" t="s">
        <v>48</v>
      </c>
      <c r="E12" s="160">
        <f>IFERROR(VLOOKUP(D12,Tabla7[],2)," ")</f>
        <v>1501</v>
      </c>
      <c r="F12" s="161" t="s">
        <v>82</v>
      </c>
      <c r="G12" s="160" t="str">
        <f>IFERROR(VLOOKUP(F12,Tabla1[#All],2)," ")</f>
        <v>015</v>
      </c>
      <c r="H12" s="166" t="s">
        <v>97</v>
      </c>
      <c r="I12" s="163" t="s">
        <v>98</v>
      </c>
      <c r="J12" s="164" t="s">
        <v>99</v>
      </c>
      <c r="K12" s="143" t="s">
        <v>97</v>
      </c>
      <c r="L12" s="165" t="s">
        <v>85</v>
      </c>
    </row>
    <row r="13" spans="1:3156" s="42" customFormat="1" ht="105.75" customHeight="1">
      <c r="B13" s="159" t="s">
        <v>43</v>
      </c>
      <c r="C13" s="160" t="str">
        <f>IFERROR(VLOOKUP(B13,Tabla6[],2)," ")</f>
        <v>15</v>
      </c>
      <c r="D13" s="161" t="s">
        <v>48</v>
      </c>
      <c r="E13" s="160">
        <f>IFERROR(VLOOKUP(D13,Tabla7[],2)," ")</f>
        <v>1501</v>
      </c>
      <c r="F13" s="161" t="s">
        <v>82</v>
      </c>
      <c r="G13" s="160" t="str">
        <f>IFERROR(VLOOKUP(F13,Tabla1[#All],2)," ")</f>
        <v>015</v>
      </c>
      <c r="H13" s="166" t="s">
        <v>100</v>
      </c>
      <c r="I13" s="163" t="s">
        <v>101</v>
      </c>
      <c r="J13" s="164" t="s">
        <v>102</v>
      </c>
      <c r="K13" s="143" t="s">
        <v>100</v>
      </c>
      <c r="L13" s="165" t="s">
        <v>85</v>
      </c>
    </row>
    <row r="14" spans="1:3156" s="42" customFormat="1" ht="105" customHeight="1">
      <c r="B14" s="159" t="s">
        <v>43</v>
      </c>
      <c r="C14" s="160" t="str">
        <f>IFERROR(VLOOKUP(B14,Tabla6[],2)," ")</f>
        <v>15</v>
      </c>
      <c r="D14" s="161" t="s">
        <v>48</v>
      </c>
      <c r="E14" s="160">
        <f>IFERROR(VLOOKUP(D14,Tabla7[],2)," ")</f>
        <v>1501</v>
      </c>
      <c r="F14" s="161" t="s">
        <v>82</v>
      </c>
      <c r="G14" s="160" t="str">
        <f>IFERROR(VLOOKUP(F14,Tabla1[#All],2)," ")</f>
        <v>015</v>
      </c>
      <c r="H14" s="166" t="s">
        <v>103</v>
      </c>
      <c r="I14" s="163" t="s">
        <v>104</v>
      </c>
      <c r="J14" s="164" t="s">
        <v>105</v>
      </c>
      <c r="K14" s="143" t="s">
        <v>103</v>
      </c>
      <c r="L14" s="165" t="s">
        <v>85</v>
      </c>
    </row>
    <row r="15" spans="1:3156" s="42" customFormat="1" ht="261" customHeight="1">
      <c r="B15" s="159" t="s">
        <v>43</v>
      </c>
      <c r="C15" s="160" t="str">
        <f>IFERROR(VLOOKUP(B15,Tabla6[],2)," ")</f>
        <v>15</v>
      </c>
      <c r="D15" s="161" t="s">
        <v>48</v>
      </c>
      <c r="E15" s="160">
        <f>IFERROR(VLOOKUP(D15,Tabla7[],2)," ")</f>
        <v>1501</v>
      </c>
      <c r="F15" s="161" t="s">
        <v>82</v>
      </c>
      <c r="G15" s="160" t="str">
        <f>IFERROR(VLOOKUP(F15,Tabla1[#All],2)," ")</f>
        <v>015</v>
      </c>
      <c r="H15" s="166" t="s">
        <v>106</v>
      </c>
      <c r="I15" s="163" t="s">
        <v>107</v>
      </c>
      <c r="J15" s="164" t="s">
        <v>108</v>
      </c>
      <c r="K15" s="143" t="s">
        <v>106</v>
      </c>
      <c r="L15" s="165" t="s">
        <v>85</v>
      </c>
    </row>
    <row r="16" spans="1:3156" s="42" customFormat="1" ht="66.75" customHeight="1">
      <c r="B16" s="159" t="s">
        <v>43</v>
      </c>
      <c r="C16" s="160" t="str">
        <f>IFERROR(VLOOKUP(B16,Tabla6[],2)," ")</f>
        <v>15</v>
      </c>
      <c r="D16" s="161" t="s">
        <v>50</v>
      </c>
      <c r="E16" s="160">
        <v>1503</v>
      </c>
      <c r="F16" s="161" t="s">
        <v>109</v>
      </c>
      <c r="G16" s="168" t="s">
        <v>110</v>
      </c>
      <c r="H16" s="166" t="s">
        <v>111</v>
      </c>
      <c r="I16" s="163">
        <v>1503023001</v>
      </c>
      <c r="J16" s="164" t="s">
        <v>112</v>
      </c>
      <c r="K16" s="143" t="s">
        <v>111</v>
      </c>
      <c r="L16" s="165" t="s">
        <v>85</v>
      </c>
    </row>
    <row r="17" spans="2:12" s="42" customFormat="1" ht="72.75" customHeight="1">
      <c r="B17" s="159" t="s">
        <v>43</v>
      </c>
      <c r="C17" s="160" t="str">
        <f>IFERROR(VLOOKUP(B17,Tabla6[],2)," ")</f>
        <v>15</v>
      </c>
      <c r="D17" s="161" t="s">
        <v>50</v>
      </c>
      <c r="E17" s="160">
        <f>IFERROR(VLOOKUP(D17,Tabla7[],2)," ")</f>
        <v>1503</v>
      </c>
      <c r="F17" s="161" t="s">
        <v>113</v>
      </c>
      <c r="G17" s="160" t="str">
        <f>IFERROR(VLOOKUP(F17,Tabla1[#All],2)," ")</f>
        <v>002</v>
      </c>
      <c r="H17" s="166" t="s">
        <v>114</v>
      </c>
      <c r="I17" s="163">
        <v>1503002002</v>
      </c>
      <c r="J17" s="143" t="s">
        <v>115</v>
      </c>
      <c r="K17" s="143" t="s">
        <v>114</v>
      </c>
      <c r="L17" s="165" t="s">
        <v>85</v>
      </c>
    </row>
    <row r="18" spans="2:12" s="42" customFormat="1" ht="82.5" customHeight="1">
      <c r="B18" s="159" t="s">
        <v>43</v>
      </c>
      <c r="C18" s="160" t="str">
        <f>IFERROR(VLOOKUP(B18,Tabla6[],2)," ")</f>
        <v>15</v>
      </c>
      <c r="D18" s="161" t="s">
        <v>50</v>
      </c>
      <c r="E18" s="160">
        <f>IFERROR(VLOOKUP(D18,Tabla7[],2)," ")</f>
        <v>1503</v>
      </c>
      <c r="F18" s="161" t="s">
        <v>113</v>
      </c>
      <c r="G18" s="160" t="str">
        <f>IFERROR(VLOOKUP(F18,Tabla1[#All],2)," ")</f>
        <v>002</v>
      </c>
      <c r="H18" s="166" t="s">
        <v>116</v>
      </c>
      <c r="I18" s="163">
        <v>1503002003</v>
      </c>
      <c r="J18" s="164" t="s">
        <v>117</v>
      </c>
      <c r="K18" s="143" t="s">
        <v>118</v>
      </c>
      <c r="L18" s="165" t="s">
        <v>85</v>
      </c>
    </row>
    <row r="19" spans="2:12" s="42" customFormat="1" ht="115.5" customHeight="1">
      <c r="B19" s="159" t="s">
        <v>43</v>
      </c>
      <c r="C19" s="160" t="str">
        <f>IFERROR(VLOOKUP(B19,Tabla6[],2)," ")</f>
        <v>15</v>
      </c>
      <c r="D19" s="161" t="s">
        <v>51</v>
      </c>
      <c r="E19" s="160">
        <f>IFERROR(VLOOKUP(D19,Tabla7[],2)," ")</f>
        <v>1504</v>
      </c>
      <c r="F19" s="161" t="s">
        <v>113</v>
      </c>
      <c r="G19" s="160" t="str">
        <f>IFERROR(VLOOKUP(F19,Tabla1[#All],2)," ")</f>
        <v>002</v>
      </c>
      <c r="H19" s="166" t="s">
        <v>119</v>
      </c>
      <c r="I19" s="163">
        <v>1504002001</v>
      </c>
      <c r="J19" s="164" t="s">
        <v>120</v>
      </c>
      <c r="K19" s="143" t="s">
        <v>121</v>
      </c>
      <c r="L19" s="165" t="s">
        <v>85</v>
      </c>
    </row>
    <row r="20" spans="2:12" s="42" customFormat="1" ht="91.5" customHeight="1">
      <c r="B20" s="159" t="s">
        <v>43</v>
      </c>
      <c r="C20" s="160" t="str">
        <f>IFERROR(VLOOKUP(B20,Tabla6[],2)," ")</f>
        <v>15</v>
      </c>
      <c r="D20" s="161" t="s">
        <v>51</v>
      </c>
      <c r="E20" s="160">
        <f>IFERROR(VLOOKUP(D20,Tabla7[],2)," ")</f>
        <v>1504</v>
      </c>
      <c r="F20" s="161" t="s">
        <v>113</v>
      </c>
      <c r="G20" s="160" t="str">
        <f>IFERROR(VLOOKUP(F20,Tabla1[#All],2)," ")</f>
        <v>002</v>
      </c>
      <c r="H20" s="166" t="s">
        <v>122</v>
      </c>
      <c r="I20" s="163">
        <v>1504002002</v>
      </c>
      <c r="J20" s="164" t="s">
        <v>123</v>
      </c>
      <c r="K20" s="143" t="s">
        <v>124</v>
      </c>
      <c r="L20" s="165" t="s">
        <v>85</v>
      </c>
    </row>
    <row r="21" spans="2:12" s="42" customFormat="1" ht="61.5" customHeight="1">
      <c r="B21" s="159" t="s">
        <v>43</v>
      </c>
      <c r="C21" s="160" t="str">
        <f>IFERROR(VLOOKUP(B21,Tabla6[],2)," ")</f>
        <v>15</v>
      </c>
      <c r="D21" s="161" t="s">
        <v>51</v>
      </c>
      <c r="E21" s="160">
        <f>IFERROR(VLOOKUP(D21,Tabla7[],2)," ")</f>
        <v>1504</v>
      </c>
      <c r="F21" s="161" t="s">
        <v>113</v>
      </c>
      <c r="G21" s="160" t="str">
        <f>IFERROR(VLOOKUP(F21,Tabla1[#All],2)," ")</f>
        <v>002</v>
      </c>
      <c r="H21" s="166" t="s">
        <v>125</v>
      </c>
      <c r="I21" s="163">
        <v>1504002003</v>
      </c>
      <c r="J21" s="164" t="s">
        <v>126</v>
      </c>
      <c r="K21" s="143" t="s">
        <v>127</v>
      </c>
      <c r="L21" s="165" t="s">
        <v>85</v>
      </c>
    </row>
    <row r="22" spans="2:12" s="42" customFormat="1" ht="63" customHeight="1">
      <c r="B22" s="159" t="s">
        <v>43</v>
      </c>
      <c r="C22" s="160" t="str">
        <f>IFERROR(VLOOKUP(B22,Tabla6[],2)," ")</f>
        <v>15</v>
      </c>
      <c r="D22" s="161" t="s">
        <v>51</v>
      </c>
      <c r="E22" s="160">
        <f>IFERROR(VLOOKUP(D22,Tabla7[],2)," ")</f>
        <v>1504</v>
      </c>
      <c r="F22" s="161" t="s">
        <v>128</v>
      </c>
      <c r="G22" s="160" t="str">
        <f>IFERROR(VLOOKUP(F22,Tabla1[#All],2)," ")</f>
        <v>024</v>
      </c>
      <c r="H22" s="166" t="s">
        <v>129</v>
      </c>
      <c r="I22" s="163">
        <v>1504024004</v>
      </c>
      <c r="J22" s="164" t="s">
        <v>130</v>
      </c>
      <c r="K22" s="143" t="s">
        <v>131</v>
      </c>
      <c r="L22" s="165" t="s">
        <v>85</v>
      </c>
    </row>
    <row r="23" spans="2:12" s="42" customFormat="1" ht="69" customHeight="1">
      <c r="B23" s="159" t="s">
        <v>43</v>
      </c>
      <c r="C23" s="160" t="str">
        <f>IFERROR(VLOOKUP(B23,Tabla6[],2)," ")</f>
        <v>15</v>
      </c>
      <c r="D23" s="161" t="s">
        <v>51</v>
      </c>
      <c r="E23" s="160">
        <f>IFERROR(VLOOKUP(D23,Tabla7[],2)," ")</f>
        <v>1504</v>
      </c>
      <c r="F23" s="161" t="s">
        <v>128</v>
      </c>
      <c r="G23" s="160" t="str">
        <f>IFERROR(VLOOKUP(F23,Tabla1[#All],2)," ")</f>
        <v>024</v>
      </c>
      <c r="H23" s="166" t="s">
        <v>132</v>
      </c>
      <c r="I23" s="163">
        <v>1504024005</v>
      </c>
      <c r="J23" s="164" t="s">
        <v>133</v>
      </c>
      <c r="K23" s="143" t="s">
        <v>132</v>
      </c>
      <c r="L23" s="165" t="s">
        <v>85</v>
      </c>
    </row>
    <row r="24" spans="2:12" s="42" customFormat="1" ht="71.25" customHeight="1">
      <c r="B24" s="159" t="s">
        <v>43</v>
      </c>
      <c r="C24" s="160" t="str">
        <f>IFERROR(VLOOKUP(B24,Tabla6[],2)," ")</f>
        <v>15</v>
      </c>
      <c r="D24" s="161" t="s">
        <v>51</v>
      </c>
      <c r="E24" s="160">
        <f>IFERROR(VLOOKUP(D24,Tabla7[],2)," ")</f>
        <v>1504</v>
      </c>
      <c r="F24" s="161" t="s">
        <v>128</v>
      </c>
      <c r="G24" s="160" t="str">
        <f>IFERROR(VLOOKUP(F24,Tabla1[#All],2)," ")</f>
        <v>024</v>
      </c>
      <c r="H24" s="166" t="s">
        <v>134</v>
      </c>
      <c r="I24" s="163">
        <v>1504024006</v>
      </c>
      <c r="J24" s="164" t="s">
        <v>135</v>
      </c>
      <c r="K24" s="143" t="s">
        <v>136</v>
      </c>
      <c r="L24" s="165" t="s">
        <v>85</v>
      </c>
    </row>
    <row r="25" spans="2:12" s="42" customFormat="1" ht="67.5" customHeight="1">
      <c r="B25" s="159" t="s">
        <v>43</v>
      </c>
      <c r="C25" s="160" t="str">
        <f>IFERROR(VLOOKUP(B25,Tabla6[],2)," ")</f>
        <v>15</v>
      </c>
      <c r="D25" s="161" t="s">
        <v>51</v>
      </c>
      <c r="E25" s="160">
        <f>IFERROR(VLOOKUP(D25,Tabla7[],2)," ")</f>
        <v>1504</v>
      </c>
      <c r="F25" s="161" t="s">
        <v>128</v>
      </c>
      <c r="G25" s="160" t="str">
        <f>IFERROR(VLOOKUP(F25,Tabla1[#All],2)," ")</f>
        <v>024</v>
      </c>
      <c r="H25" s="166" t="s">
        <v>137</v>
      </c>
      <c r="I25" s="163">
        <v>1504024007</v>
      </c>
      <c r="J25" s="164" t="s">
        <v>138</v>
      </c>
      <c r="K25" s="143" t="s">
        <v>139</v>
      </c>
      <c r="L25" s="165" t="s">
        <v>85</v>
      </c>
    </row>
    <row r="26" spans="2:12" s="42" customFormat="1" ht="89.25" customHeight="1">
      <c r="B26" s="159" t="s">
        <v>43</v>
      </c>
      <c r="C26" s="160" t="str">
        <f>IFERROR(VLOOKUP(B26,Tabla6[],2)," ")</f>
        <v>15</v>
      </c>
      <c r="D26" s="161" t="s">
        <v>51</v>
      </c>
      <c r="E26" s="160">
        <f>IFERROR(VLOOKUP(D26,Tabla7[],2)," ")</f>
        <v>1504</v>
      </c>
      <c r="F26" s="161" t="s">
        <v>140</v>
      </c>
      <c r="G26" s="160" t="str">
        <f>IFERROR(VLOOKUP(F26,Tabla1[#All],2)," ")</f>
        <v>019</v>
      </c>
      <c r="H26" s="166" t="s">
        <v>141</v>
      </c>
      <c r="I26" s="163">
        <v>1504019008</v>
      </c>
      <c r="J26" s="164" t="s">
        <v>142</v>
      </c>
      <c r="K26" s="143" t="s">
        <v>143</v>
      </c>
      <c r="L26" s="165" t="s">
        <v>85</v>
      </c>
    </row>
    <row r="27" spans="2:12" s="42" customFormat="1" ht="218.25" customHeight="1">
      <c r="B27" s="159" t="s">
        <v>43</v>
      </c>
      <c r="C27" s="160" t="str">
        <f>IFERROR(VLOOKUP(B27,Tabla6[],2)," ")</f>
        <v>15</v>
      </c>
      <c r="D27" s="161" t="s">
        <v>51</v>
      </c>
      <c r="E27" s="160">
        <f>IFERROR(VLOOKUP(D27,Tabla7[],2)," ")</f>
        <v>1504</v>
      </c>
      <c r="F27" s="161" t="s">
        <v>140</v>
      </c>
      <c r="G27" s="160" t="str">
        <f>IFERROR(VLOOKUP(F27,Tabla1[#All],2)," ")</f>
        <v>019</v>
      </c>
      <c r="H27" s="166" t="s">
        <v>144</v>
      </c>
      <c r="I27" s="163">
        <v>1504019009</v>
      </c>
      <c r="J27" s="164" t="s">
        <v>145</v>
      </c>
      <c r="K27" s="143" t="s">
        <v>144</v>
      </c>
      <c r="L27" s="165" t="s">
        <v>85</v>
      </c>
    </row>
    <row r="28" spans="2:12" s="42" customFormat="1" ht="161.25" customHeight="1">
      <c r="B28" s="159" t="s">
        <v>43</v>
      </c>
      <c r="C28" s="160" t="str">
        <f>IFERROR(VLOOKUP(B28,Tabla6[],2)," ")</f>
        <v>15</v>
      </c>
      <c r="D28" s="161" t="s">
        <v>52</v>
      </c>
      <c r="E28" s="160">
        <f>IFERROR(VLOOKUP(D28,Tabla7[],2)," ")</f>
        <v>1505</v>
      </c>
      <c r="F28" s="161" t="s">
        <v>113</v>
      </c>
      <c r="G28" s="160" t="str">
        <f>IFERROR(VLOOKUP(F28,Tabla1[#All],2)," ")</f>
        <v>002</v>
      </c>
      <c r="H28" s="162" t="s">
        <v>146</v>
      </c>
      <c r="I28" s="163">
        <v>1505002001</v>
      </c>
      <c r="J28" s="164" t="s">
        <v>147</v>
      </c>
      <c r="K28" s="143" t="s">
        <v>148</v>
      </c>
      <c r="L28" s="167" t="s">
        <v>149</v>
      </c>
    </row>
    <row r="29" spans="2:12" s="42" customFormat="1" ht="166.5" customHeight="1">
      <c r="B29" s="159" t="s">
        <v>43</v>
      </c>
      <c r="C29" s="160" t="str">
        <f>IFERROR(VLOOKUP(B29,Tabla6[],2)," ")</f>
        <v>15</v>
      </c>
      <c r="D29" s="161" t="s">
        <v>52</v>
      </c>
      <c r="E29" s="160">
        <f>IFERROR(VLOOKUP(D29,Tabla7[],2)," ")</f>
        <v>1505</v>
      </c>
      <c r="F29" s="161" t="s">
        <v>113</v>
      </c>
      <c r="G29" s="160" t="str">
        <f>IFERROR(VLOOKUP(F29,Tabla1[#All],2)," ")</f>
        <v>002</v>
      </c>
      <c r="H29" s="162" t="s">
        <v>150</v>
      </c>
      <c r="I29" s="163">
        <v>1505002002</v>
      </c>
      <c r="J29" s="164" t="s">
        <v>151</v>
      </c>
      <c r="K29" s="143" t="s">
        <v>152</v>
      </c>
      <c r="L29" s="167" t="s">
        <v>153</v>
      </c>
    </row>
    <row r="30" spans="2:12" s="42" customFormat="1" ht="128.25" customHeight="1">
      <c r="B30" s="159" t="s">
        <v>43</v>
      </c>
      <c r="C30" s="160" t="str">
        <f>IFERROR(VLOOKUP(B30,Tabla6[],2)," ")</f>
        <v>15</v>
      </c>
      <c r="D30" s="161" t="s">
        <v>52</v>
      </c>
      <c r="E30" s="160">
        <f>IFERROR(VLOOKUP(D30,Tabla7[],2)," ")</f>
        <v>1505</v>
      </c>
      <c r="F30" s="161" t="s">
        <v>113</v>
      </c>
      <c r="G30" s="160" t="str">
        <f>IFERROR(VLOOKUP(F30,Tabla1[#All],2)," ")</f>
        <v>002</v>
      </c>
      <c r="H30" s="166" t="s">
        <v>154</v>
      </c>
      <c r="I30" s="163">
        <v>1505002003</v>
      </c>
      <c r="J30" s="164" t="s">
        <v>155</v>
      </c>
      <c r="K30" s="143" t="s">
        <v>156</v>
      </c>
      <c r="L30" s="165" t="s">
        <v>85</v>
      </c>
    </row>
    <row r="31" spans="2:12" s="42" customFormat="1" ht="67.5" customHeight="1">
      <c r="B31" s="159" t="s">
        <v>43</v>
      </c>
      <c r="C31" s="160" t="str">
        <f>IFERROR(VLOOKUP(B31,Tabla6[],2)," ")</f>
        <v>15</v>
      </c>
      <c r="D31" s="161" t="s">
        <v>52</v>
      </c>
      <c r="E31" s="160">
        <f>IFERROR(VLOOKUP(D31,Tabla7[],2)," ")</f>
        <v>1505</v>
      </c>
      <c r="F31" s="161" t="s">
        <v>113</v>
      </c>
      <c r="G31" s="160" t="str">
        <f>IFERROR(VLOOKUP(F31,Tabla1[#All],2)," ")</f>
        <v>002</v>
      </c>
      <c r="H31" s="162" t="s">
        <v>157</v>
      </c>
      <c r="I31" s="163">
        <v>1505002004</v>
      </c>
      <c r="J31" s="164" t="s">
        <v>158</v>
      </c>
      <c r="K31" s="143" t="s">
        <v>159</v>
      </c>
      <c r="L31" s="165" t="s">
        <v>85</v>
      </c>
    </row>
    <row r="32" spans="2:12" s="42" customFormat="1" ht="102" customHeight="1">
      <c r="B32" s="159" t="s">
        <v>43</v>
      </c>
      <c r="C32" s="160" t="str">
        <f>IFERROR(VLOOKUP(B32,Tabla6[],2)," ")</f>
        <v>15</v>
      </c>
      <c r="D32" s="161" t="s">
        <v>52</v>
      </c>
      <c r="E32" s="160">
        <f>IFERROR(VLOOKUP(D32,Tabla7[],2)," ")</f>
        <v>1505</v>
      </c>
      <c r="F32" s="161" t="s">
        <v>113</v>
      </c>
      <c r="G32" s="160" t="str">
        <f>IFERROR(VLOOKUP(F32,Tabla1[#All],2)," ")</f>
        <v>002</v>
      </c>
      <c r="H32" s="162" t="s">
        <v>160</v>
      </c>
      <c r="I32" s="163">
        <v>1505002005</v>
      </c>
      <c r="J32" s="164" t="s">
        <v>161</v>
      </c>
      <c r="K32" s="143" t="s">
        <v>162</v>
      </c>
      <c r="L32" s="165" t="s">
        <v>85</v>
      </c>
    </row>
    <row r="33" spans="2:12" s="42" customFormat="1" ht="63.75" customHeight="1">
      <c r="B33" s="159" t="s">
        <v>43</v>
      </c>
      <c r="C33" s="160" t="str">
        <f>IFERROR(VLOOKUP(B33,Tabla6[],2)," ")</f>
        <v>15</v>
      </c>
      <c r="D33" s="161" t="s">
        <v>53</v>
      </c>
      <c r="E33" s="160">
        <f>IFERROR(VLOOKUP(D33,Tabla7[],2)," ")</f>
        <v>1506</v>
      </c>
      <c r="F33" s="161" t="s">
        <v>163</v>
      </c>
      <c r="G33" s="160">
        <f>IFERROR(VLOOKUP(F33,Tabla1[#All],2)," ")</f>
        <v>100</v>
      </c>
      <c r="H33" s="166" t="s">
        <v>164</v>
      </c>
      <c r="I33" s="163">
        <v>1506100001</v>
      </c>
      <c r="J33" s="164" t="s">
        <v>165</v>
      </c>
      <c r="K33" s="143" t="s">
        <v>164</v>
      </c>
      <c r="L33" s="167" t="s">
        <v>166</v>
      </c>
    </row>
    <row r="34" spans="2:12" s="42" customFormat="1" ht="57" customHeight="1">
      <c r="B34" s="159" t="s">
        <v>43</v>
      </c>
      <c r="C34" s="160" t="str">
        <f>IFERROR(VLOOKUP(B34,Tabla6[],2)," ")</f>
        <v>15</v>
      </c>
      <c r="D34" s="161" t="s">
        <v>53</v>
      </c>
      <c r="E34" s="160">
        <f>IFERROR(VLOOKUP(D34,Tabla7[],2)," ")</f>
        <v>1506</v>
      </c>
      <c r="F34" s="161" t="s">
        <v>163</v>
      </c>
      <c r="G34" s="160">
        <f>IFERROR(VLOOKUP(F34,Tabla1[#All],2)," ")</f>
        <v>100</v>
      </c>
      <c r="H34" s="166" t="s">
        <v>167</v>
      </c>
      <c r="I34" s="163">
        <v>1506100002</v>
      </c>
      <c r="J34" s="164" t="s">
        <v>168</v>
      </c>
      <c r="K34" s="143" t="s">
        <v>167</v>
      </c>
      <c r="L34" s="167" t="s">
        <v>166</v>
      </c>
    </row>
    <row r="35" spans="2:12" s="42" customFormat="1" ht="155.25" customHeight="1">
      <c r="B35" s="159" t="s">
        <v>43</v>
      </c>
      <c r="C35" s="160" t="str">
        <f>IFERROR(VLOOKUP(B35,Tabla6[],2)," ")</f>
        <v>15</v>
      </c>
      <c r="D35" s="161" t="s">
        <v>54</v>
      </c>
      <c r="E35" s="160">
        <f>IFERROR(VLOOKUP(D35,Tabla7[],2)," ")</f>
        <v>1507</v>
      </c>
      <c r="F35" s="161" t="s">
        <v>163</v>
      </c>
      <c r="G35" s="160">
        <f>IFERROR(VLOOKUP(F35,Tabla1[#All],2)," ")</f>
        <v>100</v>
      </c>
      <c r="H35" s="166" t="s">
        <v>169</v>
      </c>
      <c r="I35" s="163">
        <v>1507100001</v>
      </c>
      <c r="J35" s="164" t="s">
        <v>170</v>
      </c>
      <c r="K35" s="143" t="s">
        <v>171</v>
      </c>
      <c r="L35" s="165" t="s">
        <v>85</v>
      </c>
    </row>
    <row r="36" spans="2:12" s="42" customFormat="1" ht="74.25" customHeight="1">
      <c r="B36" s="159" t="s">
        <v>43</v>
      </c>
      <c r="C36" s="160" t="str">
        <f>IFERROR(VLOOKUP(B36,Tabla6[],2)," ")</f>
        <v>15</v>
      </c>
      <c r="D36" s="161" t="s">
        <v>55</v>
      </c>
      <c r="E36" s="160">
        <f>IFERROR(VLOOKUP(D36,Tabla7[],2)," ")</f>
        <v>1508</v>
      </c>
      <c r="F36" s="161" t="s">
        <v>172</v>
      </c>
      <c r="G36" s="160" t="str">
        <f>IFERROR(VLOOKUP(F36,Tabla1[#All],2)," ")</f>
        <v>011</v>
      </c>
      <c r="H36" s="166" t="s">
        <v>173</v>
      </c>
      <c r="I36" s="163">
        <v>1508011001</v>
      </c>
      <c r="J36" s="164" t="s">
        <v>174</v>
      </c>
      <c r="K36" s="143" t="s">
        <v>173</v>
      </c>
      <c r="L36" s="165" t="s">
        <v>85</v>
      </c>
    </row>
    <row r="37" spans="2:12" s="42" customFormat="1" ht="80.25" customHeight="1">
      <c r="B37" s="159" t="s">
        <v>43</v>
      </c>
      <c r="C37" s="160" t="str">
        <f>IFERROR(VLOOKUP(B37,Tabla6[],2)," ")</f>
        <v>15</v>
      </c>
      <c r="D37" s="161" t="s">
        <v>55</v>
      </c>
      <c r="E37" s="160">
        <f>IFERROR(VLOOKUP(D37,Tabla7[],2)," ")</f>
        <v>1508</v>
      </c>
      <c r="F37" s="161" t="s">
        <v>82</v>
      </c>
      <c r="G37" s="160" t="str">
        <f>IFERROR(VLOOKUP(F37,Tabla1[#All],2)," ")</f>
        <v>015</v>
      </c>
      <c r="H37" s="166" t="s">
        <v>175</v>
      </c>
      <c r="I37" s="163">
        <v>1508015002</v>
      </c>
      <c r="J37" s="164" t="s">
        <v>176</v>
      </c>
      <c r="K37" s="143" t="s">
        <v>175</v>
      </c>
      <c r="L37" s="165" t="s">
        <v>85</v>
      </c>
    </row>
    <row r="38" spans="2:12" s="42" customFormat="1" ht="132.75" customHeight="1">
      <c r="B38" s="159" t="s">
        <v>43</v>
      </c>
      <c r="C38" s="160" t="str">
        <f>IFERROR(VLOOKUP(B38,Tabla6[],2)," ")</f>
        <v>15</v>
      </c>
      <c r="D38" s="161" t="s">
        <v>56</v>
      </c>
      <c r="E38" s="160">
        <f>IFERROR(VLOOKUP(D38,Tabla7[],2)," ")</f>
        <v>1509</v>
      </c>
      <c r="F38" s="161" t="s">
        <v>82</v>
      </c>
      <c r="G38" s="160" t="str">
        <f>IFERROR(VLOOKUP(F38,Tabla1[#All],2)," ")</f>
        <v>015</v>
      </c>
      <c r="H38" s="166" t="s">
        <v>177</v>
      </c>
      <c r="I38" s="163">
        <v>1509015001</v>
      </c>
      <c r="J38" s="143" t="s">
        <v>178</v>
      </c>
      <c r="K38" s="143" t="s">
        <v>179</v>
      </c>
      <c r="L38" s="165" t="s">
        <v>85</v>
      </c>
    </row>
    <row r="39" spans="2:12" s="42" customFormat="1" ht="108.75" customHeight="1">
      <c r="B39" s="159" t="s">
        <v>43</v>
      </c>
      <c r="C39" s="160" t="str">
        <f>IFERROR(VLOOKUP(B39,Tabla6[],2)," ")</f>
        <v>15</v>
      </c>
      <c r="D39" s="161" t="s">
        <v>56</v>
      </c>
      <c r="E39" s="160">
        <f>IFERROR(VLOOKUP(D39,Tabla7[],2)," ")</f>
        <v>1509</v>
      </c>
      <c r="F39" s="161" t="s">
        <v>113</v>
      </c>
      <c r="G39" s="160" t="str">
        <f>IFERROR(VLOOKUP(F39,Tabla1[#All],2)," ")</f>
        <v>002</v>
      </c>
      <c r="H39" s="166" t="s">
        <v>180</v>
      </c>
      <c r="I39" s="163">
        <v>1509002002</v>
      </c>
      <c r="J39" s="164" t="s">
        <v>181</v>
      </c>
      <c r="K39" s="143" t="s">
        <v>182</v>
      </c>
      <c r="L39" s="165" t="s">
        <v>85</v>
      </c>
    </row>
    <row r="40" spans="2:12" s="42" customFormat="1" ht="100.5" customHeight="1">
      <c r="B40" s="159" t="s">
        <v>43</v>
      </c>
      <c r="C40" s="160" t="str">
        <f>IFERROR(VLOOKUP(B40,Tabla6[],2)," ")</f>
        <v>15</v>
      </c>
      <c r="D40" s="161" t="s">
        <v>56</v>
      </c>
      <c r="E40" s="160">
        <f>IFERROR(VLOOKUP(D40,Tabla7[],2)," ")</f>
        <v>1509</v>
      </c>
      <c r="F40" s="161" t="s">
        <v>113</v>
      </c>
      <c r="G40" s="160" t="str">
        <f>IFERROR(VLOOKUP(F40,Tabla1[#All],2)," ")</f>
        <v>002</v>
      </c>
      <c r="H40" s="166" t="s">
        <v>183</v>
      </c>
      <c r="I40" s="163">
        <v>1509002003</v>
      </c>
      <c r="J40" s="164" t="s">
        <v>184</v>
      </c>
      <c r="K40" s="143" t="s">
        <v>185</v>
      </c>
      <c r="L40" s="165" t="s">
        <v>85</v>
      </c>
    </row>
    <row r="41" spans="2:12" s="42" customFormat="1" ht="86.25" customHeight="1">
      <c r="B41" s="159" t="s">
        <v>43</v>
      </c>
      <c r="C41" s="160" t="str">
        <f>IFERROR(VLOOKUP(B41,Tabla6[],2)," ")</f>
        <v>15</v>
      </c>
      <c r="D41" s="161" t="s">
        <v>56</v>
      </c>
      <c r="E41" s="160">
        <f>IFERROR(VLOOKUP(D41,Tabla7[],2)," ")</f>
        <v>1509</v>
      </c>
      <c r="F41" s="161" t="s">
        <v>113</v>
      </c>
      <c r="G41" s="160" t="str">
        <f>IFERROR(VLOOKUP(F41,Tabla1[#All],2)," ")</f>
        <v>002</v>
      </c>
      <c r="H41" s="166" t="s">
        <v>186</v>
      </c>
      <c r="I41" s="163">
        <v>1509002004</v>
      </c>
      <c r="J41" s="164" t="s">
        <v>187</v>
      </c>
      <c r="K41" s="143" t="s">
        <v>188</v>
      </c>
      <c r="L41" s="165" t="s">
        <v>85</v>
      </c>
    </row>
    <row r="42" spans="2:12" s="42" customFormat="1" ht="95.25" customHeight="1">
      <c r="B42" s="159" t="s">
        <v>43</v>
      </c>
      <c r="C42" s="160" t="str">
        <f>IFERROR(VLOOKUP(B42,Tabla6[],2)," ")</f>
        <v>15</v>
      </c>
      <c r="D42" s="161" t="s">
        <v>57</v>
      </c>
      <c r="E42" s="160">
        <f>IFERROR(VLOOKUP(D42,Tabla7[],2)," ")</f>
        <v>1510</v>
      </c>
      <c r="F42" s="161" t="s">
        <v>109</v>
      </c>
      <c r="G42" s="160" t="str">
        <f>IFERROR(VLOOKUP(F42,Tabla1[#All],2)," ")</f>
        <v>023</v>
      </c>
      <c r="H42" s="166" t="s">
        <v>70</v>
      </c>
      <c r="I42" s="163">
        <v>1510023001</v>
      </c>
      <c r="J42" s="164" t="s">
        <v>189</v>
      </c>
      <c r="K42" s="143" t="s">
        <v>70</v>
      </c>
      <c r="L42" s="165" t="s">
        <v>85</v>
      </c>
    </row>
    <row r="43" spans="2:12" s="42" customFormat="1" ht="207.75" customHeight="1">
      <c r="B43" s="159" t="s">
        <v>43</v>
      </c>
      <c r="C43" s="160" t="str">
        <f>IFERROR(VLOOKUP(B43,Tabla6[],2)," ")</f>
        <v>15</v>
      </c>
      <c r="D43" s="161" t="s">
        <v>58</v>
      </c>
      <c r="E43" s="160" t="str">
        <f>IFERROR(VLOOKUP(D43,Tabla7[],2)," ")</f>
        <v>1511</v>
      </c>
      <c r="F43" s="161" t="s">
        <v>140</v>
      </c>
      <c r="G43" s="160" t="str">
        <f>IFERROR(VLOOKUP(F43,Tabla1[#All],2)," ")</f>
        <v>019</v>
      </c>
      <c r="H43" s="166" t="s">
        <v>190</v>
      </c>
      <c r="I43" s="163">
        <v>1511019001</v>
      </c>
      <c r="J43" s="164" t="s">
        <v>191</v>
      </c>
      <c r="K43" s="143" t="s">
        <v>192</v>
      </c>
      <c r="L43" s="165" t="s">
        <v>85</v>
      </c>
    </row>
    <row r="44" spans="2:12" s="42" customFormat="1" ht="121.5" customHeight="1">
      <c r="B44" s="159" t="s">
        <v>43</v>
      </c>
      <c r="C44" s="160" t="str">
        <f>IFERROR(VLOOKUP(B44,Tabla6[],2)," ")</f>
        <v>15</v>
      </c>
      <c r="D44" s="161" t="s">
        <v>58</v>
      </c>
      <c r="E44" s="160" t="str">
        <f>IFERROR(VLOOKUP(D44,Tabla7[],2)," ")</f>
        <v>1511</v>
      </c>
      <c r="F44" s="161" t="s">
        <v>113</v>
      </c>
      <c r="G44" s="160" t="str">
        <f>IFERROR(VLOOKUP(F44,Tabla1[#All],2)," ")</f>
        <v>002</v>
      </c>
      <c r="H44" s="166" t="s">
        <v>193</v>
      </c>
      <c r="I44" s="163">
        <v>1511002002</v>
      </c>
      <c r="J44" s="164" t="s">
        <v>194</v>
      </c>
      <c r="K44" s="143" t="s">
        <v>195</v>
      </c>
      <c r="L44" s="167" t="s">
        <v>196</v>
      </c>
    </row>
    <row r="45" spans="2:12" s="42" customFormat="1" ht="138" customHeight="1">
      <c r="B45" s="159" t="s">
        <v>43</v>
      </c>
      <c r="C45" s="160" t="str">
        <f>IFERROR(VLOOKUP(B45,Tabla6[],2)," ")</f>
        <v>15</v>
      </c>
      <c r="D45" s="161" t="s">
        <v>58</v>
      </c>
      <c r="E45" s="160" t="str">
        <f>IFERROR(VLOOKUP(D45,Tabla7[],2)," ")</f>
        <v>1511</v>
      </c>
      <c r="F45" s="161" t="s">
        <v>113</v>
      </c>
      <c r="G45" s="160" t="str">
        <f>IFERROR(VLOOKUP(F45,Tabla1[#All],2)," ")</f>
        <v>002</v>
      </c>
      <c r="H45" s="166" t="s">
        <v>197</v>
      </c>
      <c r="I45" s="163">
        <v>1511002003</v>
      </c>
      <c r="J45" s="164" t="s">
        <v>2421</v>
      </c>
      <c r="K45" s="143" t="s">
        <v>198</v>
      </c>
      <c r="L45" s="165" t="s">
        <v>199</v>
      </c>
    </row>
  </sheetData>
  <sheetProtection sheet="1" formatCells="0" formatColumns="0" formatRows="0" insertColumns="0" insertRows="0" insertHyperlinks="0" deleteColumns="0" deleteRows="0" pivotTables="0"/>
  <mergeCells count="4">
    <mergeCell ref="B4:K4"/>
    <mergeCell ref="B6:L6"/>
    <mergeCell ref="C2:K2"/>
    <mergeCell ref="C3:K3"/>
  </mergeCells>
  <dataValidations xWindow="293" yWindow="537" count="8">
    <dataValidation allowBlank="1" showInputMessage="1" showErrorMessage="1" prompt="Seleccione el Tema que agrupa los objetos geográficos a catalogar." sqref="B7"/>
    <dataValidation allowBlank="1" showInputMessage="1" showErrorMessage="1" prompt="Si el objeto contiene un subtipo, indiquelo. De lo contrario, diligencie NA." sqref="O18 L9:L45"/>
    <dataValidation type="textLength" errorStyle="warning" operator="equal" allowBlank="1" showInputMessage="1" showErrorMessage="1" error="El código del objeto es de 9 digitos." prompt="Digite el código del objeto geográfico." sqref="M18">
      <formula1>9</formula1>
    </dataValidation>
    <dataValidation allowBlank="1" showInputMessage="1" showErrorMessage="1" prompt="Si el objeto contiene un subtipo, indiquelo. De lo contrario, diligencie N/A" sqref="L8"/>
    <dataValidation allowBlank="1" showInputMessage="1" showErrorMessage="1" prompt="Digite el nombre del objeto." sqref="H9:H45"/>
    <dataValidation type="list" allowBlank="1" showInputMessage="1" showErrorMessage="1" prompt="Seleccione en cada una de las celdas el  Tema que agrupa los objetos geográficos a catalogar." sqref="B8:B45">
      <formula1>Tema</formula1>
    </dataValidation>
    <dataValidation type="list" allowBlank="1" showInputMessage="1" showErrorMessage="1" sqref="F8:F45">
      <formula1>Productor</formula1>
    </dataValidation>
    <dataValidation type="list" allowBlank="1" showInputMessage="1" showErrorMessage="1" prompt="Seleccione en cada una de las celdas el Grupo al cual pertenecen los objetos a catalogar." sqref="D8:D45">
      <formula1>INDIRECT(SUBSTITUTE(B8," ","_"))</formula1>
    </dataValidation>
  </dataValidations>
  <hyperlinks>
    <hyperlink ref="H8" location="'5 Atributos '!B8:L13" display="Manzana"/>
    <hyperlink ref="H9" location="'5 Atributos '!B14:L31" display="Lote"/>
    <hyperlink ref="H10" location="'5 Atributos '!B32:L48" display="Construccion"/>
    <hyperlink ref="H11" location="'5 Atributos '!B49:N60" display="Uso del predio"/>
    <hyperlink ref="H12" location="'5 Atributos '!B61:L72" display="Estadísticas por manzana"/>
    <hyperlink ref="H13" location="'5 Atributos '!B73:L87" display="Nomenclatura Domiciliaria"/>
    <hyperlink ref="H14" location="'5 Atributos '!B88:L105" display="Eje de nomenclatura"/>
    <hyperlink ref="H15" location="'5 Atributos '!B106:L107" display="Codigo Postal"/>
    <hyperlink ref="H23" location="'5 Atributos '!B135:L142" display="Red Ciclista"/>
    <hyperlink ref="H24" location="'5 Atributos '!B143:L163" display="Parada de transporte publico"/>
    <hyperlink ref="H25" location="'5 Atributos '!B164:L172" display="Rutas de transporte publico"/>
    <hyperlink ref="H26" location="'5 Atributos '!B173:L182" display="Calzada"/>
    <hyperlink ref="H27" location="'5 Atributos '!B183:L189" display="Puente"/>
    <hyperlink ref="H16" location="'5 Atributos '!B108:L108" display="Rio Medellin"/>
    <hyperlink ref="H17" location="'5 Atributos '!B109:L110" display="Red Hidrica"/>
    <hyperlink ref="H18" location="'5 Atributos '!B111:L111" display="Cuerpos de agua de referencia"/>
    <hyperlink ref="H19" location="'5 Atributos '!B112:L116" display="Jerarquia vial"/>
    <hyperlink ref="H20" location="'5 Atributos '!B117:L122" display="Lineas del Sistema de transporte masivo"/>
    <hyperlink ref="H21" location="'5 Atributos '!B123:L127" display="Estaciones del Sistema de transporte masivo"/>
    <hyperlink ref="H22" location="'5 Atributos '!B128:L134" display="Sentido vial"/>
    <hyperlink ref="H28" location="'5 Atributos '!B190:L195" display="Barrios y Veredas"/>
    <hyperlink ref="H29" location="'5 Atributos '!B196:L200" display="Comunas  y Corregimientos"/>
    <hyperlink ref="H30" location="'5 Atributos '!B201:L207" display="Limite del Municipio de Medellin"/>
    <hyperlink ref="H31" location="'5 Atributos '!B208:L210" display="Clasificacion del suelo"/>
    <hyperlink ref="H32" location="'5 Atributos '!B211:L212" display="Centros Poblados Rurales "/>
    <hyperlink ref="H33" location="'5 Atributos '!B213:L214" display="Curva de Nivel Urbana"/>
    <hyperlink ref="H34" location="'5 Atributos '!B215:L216" display="Curva de Nivel Rural"/>
    <hyperlink ref="H35" location="'5 Atributos '!B217:L235" display="Vertices Geodesicos "/>
    <hyperlink ref="H36" location="'5 Atributos '!B236:L246" display="Atractivos turísticos"/>
    <hyperlink ref="H37" location="'5 Atributos '!B247:L252" display="Toponimia"/>
    <hyperlink ref="H38" location="'5 Atributos '!B253:L257" display="Estrato Socioeconómico"/>
    <hyperlink ref="H39" location="'5 Atributos '!B258:L298" display="Poblacion - Proyecciones (2018-2030) por comuna y corregimiento"/>
    <hyperlink ref="H40" location="'5 Atributos '!B299:L313" display="Hogares - Proyeccion (2018-2030) por comuna y corregimiento"/>
    <hyperlink ref="H41" location="'5 Atributos '!B314:L328" display="Viviendas totales  - Proyeccion (2018-2030) por comuna y corregimiento"/>
    <hyperlink ref="H42" location="'5 Atributos '!B329:L343" display="Arbol urbano"/>
    <hyperlink ref="H43" location="'5 Atributos '!B344:L353" display="Anden"/>
    <hyperlink ref="H44" location="'5 Atributos '!B354:L364" display="Inventario Equipamientos"/>
    <hyperlink ref="H45" location="'5 Atributos '!B365:L377" display="Inventario de Espacio Público de Esparcimiento y Encuentro"/>
  </hyperlinks>
  <pageMargins left="0.7" right="0.7" top="0.75" bottom="0.75" header="0.3" footer="0.3"/>
  <pageSetup orientation="portrait"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DQL377"/>
  <sheetViews>
    <sheetView showGridLines="0" zoomScale="62" zoomScaleNormal="62" workbookViewId="0">
      <pane ySplit="7" topLeftCell="A347" activePane="bottomLeft" state="frozen"/>
      <selection pane="bottomLeft" activeCell="B365" sqref="B365"/>
    </sheetView>
  </sheetViews>
  <sheetFormatPr baseColWidth="10" defaultColWidth="11.42578125" defaultRowHeight="15"/>
  <cols>
    <col min="1" max="1" width="3.42578125" style="25" customWidth="1"/>
    <col min="2" max="2" width="26.42578125" style="37" customWidth="1"/>
    <col min="3" max="3" width="17.28515625" style="37" customWidth="1"/>
    <col min="4" max="4" width="39" style="34" bestFit="1" customWidth="1"/>
    <col min="5" max="5" width="17.28515625" style="38" customWidth="1"/>
    <col min="6" max="6" width="68.7109375" style="48" customWidth="1"/>
    <col min="7" max="7" width="30" style="34" bestFit="1" customWidth="1"/>
    <col min="8" max="8" width="27.140625" style="34" bestFit="1" customWidth="1"/>
    <col min="9" max="9" width="19.140625" style="49" bestFit="1" customWidth="1"/>
    <col min="10" max="10" width="20.7109375" style="44" customWidth="1"/>
    <col min="11" max="11" width="20.7109375" style="49" customWidth="1"/>
    <col min="12" max="12" width="20.7109375" style="44" customWidth="1"/>
    <col min="13" max="17" width="11.42578125" style="25"/>
    <col min="18" max="18" width="20" style="25" customWidth="1"/>
    <col min="19" max="16384" width="11.42578125" style="25"/>
  </cols>
  <sheetData>
    <row r="1" spans="1:3158">
      <c r="B1" s="203"/>
      <c r="C1" s="205"/>
      <c r="D1" s="206"/>
      <c r="E1" s="206"/>
      <c r="F1" s="206"/>
      <c r="G1" s="206"/>
      <c r="H1" s="206"/>
      <c r="I1" s="206"/>
      <c r="J1" s="206"/>
      <c r="K1" s="206"/>
      <c r="L1" s="30"/>
    </row>
    <row r="2" spans="1:3158" ht="30" customHeight="1">
      <c r="B2" s="33" t="s">
        <v>0</v>
      </c>
      <c r="C2" s="33"/>
      <c r="D2" s="256" t="s">
        <v>1</v>
      </c>
      <c r="E2" s="256"/>
      <c r="F2" s="256"/>
      <c r="G2" s="256"/>
      <c r="H2" s="256"/>
      <c r="I2" s="256"/>
      <c r="J2" s="256"/>
      <c r="K2" s="256"/>
      <c r="L2" s="260"/>
    </row>
    <row r="3" spans="1:3158" ht="30" customHeight="1">
      <c r="B3" s="33" t="s">
        <v>2</v>
      </c>
      <c r="C3" s="33"/>
      <c r="D3" s="256" t="s">
        <v>3</v>
      </c>
      <c r="E3" s="256"/>
      <c r="F3" s="256"/>
      <c r="G3" s="256"/>
      <c r="H3" s="256"/>
      <c r="I3" s="256"/>
      <c r="J3" s="256"/>
      <c r="K3" s="256"/>
      <c r="L3" s="261"/>
    </row>
    <row r="4" spans="1:3158" ht="18">
      <c r="B4" s="253" t="s">
        <v>72</v>
      </c>
      <c r="C4" s="254"/>
      <c r="D4" s="254"/>
      <c r="E4" s="254"/>
      <c r="F4" s="254"/>
      <c r="G4" s="254"/>
      <c r="H4" s="254"/>
      <c r="I4" s="254"/>
      <c r="J4" s="254"/>
      <c r="K4" s="254"/>
      <c r="L4" s="39"/>
    </row>
    <row r="5" spans="1:3158" ht="15" customHeight="1"/>
    <row r="6" spans="1:3158" ht="15" customHeight="1">
      <c r="B6" s="257" t="s">
        <v>200</v>
      </c>
      <c r="C6" s="258"/>
      <c r="D6" s="258"/>
      <c r="E6" s="258"/>
      <c r="F6" s="258"/>
      <c r="G6" s="258"/>
      <c r="H6" s="258"/>
      <c r="I6" s="258"/>
      <c r="J6" s="258"/>
      <c r="K6" s="258"/>
      <c r="L6" s="259"/>
    </row>
    <row r="7" spans="1:3158" s="41" customFormat="1" ht="30">
      <c r="A7" s="40"/>
      <c r="B7" s="47" t="s">
        <v>79</v>
      </c>
      <c r="C7" s="47" t="s">
        <v>80</v>
      </c>
      <c r="D7" s="47" t="s">
        <v>7</v>
      </c>
      <c r="E7" s="50" t="s">
        <v>201</v>
      </c>
      <c r="F7" s="47" t="s">
        <v>202</v>
      </c>
      <c r="G7" s="47" t="s">
        <v>46</v>
      </c>
      <c r="H7" s="47" t="s">
        <v>203</v>
      </c>
      <c r="I7" s="51" t="s">
        <v>204</v>
      </c>
      <c r="J7" s="51" t="s">
        <v>81</v>
      </c>
      <c r="K7" s="51" t="s">
        <v>205</v>
      </c>
      <c r="L7" s="47" t="s">
        <v>206</v>
      </c>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0"/>
      <c r="DC7" s="40"/>
      <c r="DD7" s="40"/>
      <c r="DE7" s="40"/>
      <c r="DF7" s="40"/>
      <c r="DG7" s="40"/>
      <c r="DH7" s="40"/>
      <c r="DI7" s="40"/>
      <c r="DJ7" s="40"/>
      <c r="DK7" s="40"/>
      <c r="DL7" s="40"/>
      <c r="DM7" s="40"/>
      <c r="DN7" s="40"/>
      <c r="DO7" s="40"/>
      <c r="DP7" s="40"/>
      <c r="DQ7" s="40"/>
      <c r="DR7" s="40"/>
      <c r="DS7" s="40"/>
      <c r="DT7" s="40"/>
      <c r="DU7" s="40"/>
      <c r="DV7" s="40"/>
      <c r="DW7" s="40"/>
      <c r="DX7" s="40"/>
      <c r="DY7" s="40"/>
      <c r="DZ7" s="40"/>
      <c r="EA7" s="40"/>
      <c r="EB7" s="40"/>
      <c r="EC7" s="40"/>
      <c r="ED7" s="40"/>
      <c r="EE7" s="40"/>
      <c r="EF7" s="40"/>
      <c r="EG7" s="40"/>
      <c r="EH7" s="40"/>
      <c r="EI7" s="40"/>
      <c r="EJ7" s="40"/>
      <c r="EK7" s="40"/>
      <c r="EL7" s="40"/>
      <c r="EM7" s="40"/>
      <c r="EN7" s="40"/>
      <c r="EO7" s="40"/>
      <c r="EP7" s="40"/>
      <c r="EQ7" s="40"/>
      <c r="ER7" s="40"/>
      <c r="ES7" s="40"/>
      <c r="ET7" s="40"/>
      <c r="EU7" s="40"/>
      <c r="EV7" s="40"/>
      <c r="EW7" s="40"/>
      <c r="EX7" s="40"/>
      <c r="EY7" s="40"/>
      <c r="EZ7" s="40"/>
      <c r="FA7" s="40"/>
      <c r="FB7" s="40"/>
      <c r="FC7" s="40"/>
      <c r="FD7" s="40"/>
      <c r="FE7" s="40"/>
      <c r="FF7" s="40"/>
      <c r="FG7" s="40"/>
      <c r="FH7" s="40"/>
      <c r="FI7" s="40"/>
      <c r="FJ7" s="40"/>
      <c r="FK7" s="40"/>
      <c r="FL7" s="40"/>
      <c r="FM7" s="40"/>
      <c r="FN7" s="40"/>
      <c r="FO7" s="40"/>
      <c r="FP7" s="40"/>
      <c r="FQ7" s="40"/>
      <c r="FR7" s="40"/>
      <c r="FS7" s="40"/>
      <c r="FT7" s="40"/>
      <c r="FU7" s="40"/>
      <c r="FV7" s="40"/>
      <c r="FW7" s="40"/>
      <c r="FX7" s="40"/>
      <c r="FY7" s="40"/>
      <c r="FZ7" s="40"/>
      <c r="GA7" s="40"/>
      <c r="GB7" s="40"/>
      <c r="GC7" s="40"/>
      <c r="GD7" s="40"/>
      <c r="GE7" s="40"/>
      <c r="GF7" s="40"/>
      <c r="GG7" s="40"/>
      <c r="GH7" s="40"/>
      <c r="GI7" s="40"/>
      <c r="GJ7" s="40"/>
      <c r="GK7" s="40"/>
      <c r="GL7" s="40"/>
      <c r="GM7" s="40"/>
      <c r="GN7" s="40"/>
      <c r="GO7" s="40"/>
      <c r="GP7" s="40"/>
      <c r="GQ7" s="40"/>
      <c r="GR7" s="40"/>
      <c r="GS7" s="40"/>
      <c r="GT7" s="40"/>
      <c r="GU7" s="40"/>
      <c r="GV7" s="40"/>
      <c r="GW7" s="40"/>
      <c r="GX7" s="40"/>
      <c r="GY7" s="40"/>
      <c r="GZ7" s="40"/>
      <c r="HA7" s="40"/>
      <c r="HB7" s="40"/>
      <c r="HC7" s="40"/>
      <c r="HD7" s="40"/>
      <c r="HE7" s="40"/>
      <c r="HF7" s="40"/>
      <c r="HG7" s="40"/>
      <c r="HH7" s="40"/>
      <c r="HI7" s="40"/>
      <c r="HJ7" s="40"/>
      <c r="HK7" s="40"/>
      <c r="HL7" s="40"/>
      <c r="HM7" s="40"/>
      <c r="HN7" s="40"/>
      <c r="HO7" s="40"/>
      <c r="HP7" s="40"/>
      <c r="HQ7" s="40"/>
      <c r="HR7" s="40"/>
      <c r="HS7" s="40"/>
      <c r="HT7" s="40"/>
      <c r="HU7" s="40"/>
      <c r="HV7" s="40"/>
      <c r="HW7" s="40"/>
      <c r="HX7" s="40"/>
      <c r="HY7" s="40"/>
      <c r="HZ7" s="40"/>
      <c r="IA7" s="40"/>
      <c r="IB7" s="40"/>
      <c r="IC7" s="40"/>
      <c r="ID7" s="40"/>
      <c r="IE7" s="40"/>
      <c r="IF7" s="40"/>
      <c r="IG7" s="40"/>
      <c r="IH7" s="40"/>
      <c r="II7" s="40"/>
      <c r="IJ7" s="40"/>
      <c r="IK7" s="40"/>
      <c r="IL7" s="40"/>
      <c r="IM7" s="40"/>
      <c r="IN7" s="40"/>
      <c r="IO7" s="40"/>
      <c r="IP7" s="40"/>
      <c r="IQ7" s="40"/>
      <c r="IR7" s="40"/>
      <c r="IS7" s="40"/>
      <c r="IT7" s="40"/>
      <c r="IU7" s="40"/>
      <c r="IV7" s="40"/>
      <c r="IW7" s="40"/>
      <c r="IX7" s="40"/>
      <c r="IY7" s="40"/>
      <c r="IZ7" s="40"/>
      <c r="JA7" s="40"/>
      <c r="JB7" s="40"/>
      <c r="JC7" s="40"/>
      <c r="JD7" s="40"/>
      <c r="JE7" s="40"/>
      <c r="JF7" s="40"/>
      <c r="JG7" s="40"/>
      <c r="JH7" s="40"/>
      <c r="JI7" s="40"/>
      <c r="JJ7" s="40"/>
      <c r="JK7" s="40"/>
      <c r="JL7" s="40"/>
      <c r="JM7" s="40"/>
      <c r="JN7" s="40"/>
      <c r="JO7" s="40"/>
      <c r="JP7" s="40"/>
      <c r="JQ7" s="40"/>
      <c r="JR7" s="40"/>
      <c r="JS7" s="40"/>
      <c r="JT7" s="40"/>
      <c r="JU7" s="40"/>
      <c r="JV7" s="40"/>
      <c r="JW7" s="40"/>
      <c r="JX7" s="40"/>
      <c r="JY7" s="40"/>
      <c r="JZ7" s="40"/>
      <c r="KA7" s="40"/>
      <c r="KB7" s="40"/>
      <c r="KC7" s="40"/>
      <c r="KD7" s="40"/>
      <c r="KE7" s="40"/>
      <c r="KF7" s="40"/>
      <c r="KG7" s="40"/>
      <c r="KH7" s="40"/>
      <c r="KI7" s="40"/>
      <c r="KJ7" s="40"/>
      <c r="KK7" s="40"/>
      <c r="KL7" s="40"/>
      <c r="KM7" s="40"/>
      <c r="KN7" s="40"/>
      <c r="KO7" s="40"/>
      <c r="KP7" s="40"/>
      <c r="KQ7" s="40"/>
      <c r="KR7" s="40"/>
      <c r="KS7" s="40"/>
      <c r="KT7" s="40"/>
      <c r="KU7" s="40"/>
      <c r="KV7" s="40"/>
      <c r="KW7" s="40"/>
      <c r="KX7" s="40"/>
      <c r="KY7" s="40"/>
      <c r="KZ7" s="40"/>
      <c r="LA7" s="40"/>
      <c r="LB7" s="40"/>
      <c r="LC7" s="40"/>
      <c r="LD7" s="40"/>
      <c r="LE7" s="40"/>
      <c r="LF7" s="40"/>
      <c r="LG7" s="40"/>
      <c r="LH7" s="40"/>
      <c r="LI7" s="40"/>
      <c r="LJ7" s="40"/>
      <c r="LK7" s="40"/>
      <c r="LL7" s="40"/>
      <c r="LM7" s="40"/>
      <c r="LN7" s="40"/>
      <c r="LO7" s="40"/>
      <c r="LP7" s="40"/>
      <c r="LQ7" s="40"/>
      <c r="LR7" s="40"/>
      <c r="LS7" s="40"/>
      <c r="LT7" s="40"/>
      <c r="LU7" s="40"/>
      <c r="LV7" s="40"/>
      <c r="LW7" s="40"/>
      <c r="LX7" s="40"/>
      <c r="LY7" s="40"/>
      <c r="LZ7" s="40"/>
      <c r="MA7" s="40"/>
      <c r="MB7" s="40"/>
      <c r="MC7" s="40"/>
      <c r="MD7" s="40"/>
      <c r="ME7" s="40"/>
      <c r="MF7" s="40"/>
      <c r="MG7" s="40"/>
      <c r="MH7" s="40"/>
      <c r="MI7" s="40"/>
      <c r="MJ7" s="40"/>
      <c r="MK7" s="40"/>
      <c r="ML7" s="40"/>
      <c r="MM7" s="40"/>
      <c r="MN7" s="40"/>
      <c r="MO7" s="40"/>
      <c r="MP7" s="40"/>
      <c r="MQ7" s="40"/>
      <c r="MR7" s="40"/>
      <c r="MS7" s="40"/>
      <c r="MT7" s="40"/>
      <c r="MU7" s="40"/>
      <c r="MV7" s="40"/>
      <c r="MW7" s="40"/>
      <c r="MX7" s="40"/>
      <c r="MY7" s="40"/>
      <c r="MZ7" s="40"/>
      <c r="NA7" s="40"/>
      <c r="NB7" s="40"/>
      <c r="NC7" s="40"/>
      <c r="ND7" s="40"/>
      <c r="NE7" s="40"/>
      <c r="NF7" s="40"/>
      <c r="NG7" s="40"/>
      <c r="NH7" s="40"/>
      <c r="NI7" s="40"/>
      <c r="NJ7" s="40"/>
      <c r="NK7" s="40"/>
      <c r="NL7" s="40"/>
      <c r="NM7" s="40"/>
      <c r="NN7" s="40"/>
      <c r="NO7" s="40"/>
      <c r="NP7" s="40"/>
      <c r="NQ7" s="40"/>
      <c r="NR7" s="40"/>
      <c r="NS7" s="40"/>
      <c r="NT7" s="40"/>
      <c r="NU7" s="40"/>
      <c r="NV7" s="40"/>
      <c r="NW7" s="40"/>
      <c r="NX7" s="40"/>
      <c r="NY7" s="40"/>
      <c r="NZ7" s="40"/>
      <c r="OA7" s="40"/>
      <c r="OB7" s="40"/>
      <c r="OC7" s="40"/>
      <c r="OD7" s="40"/>
      <c r="OE7" s="40"/>
      <c r="OF7" s="40"/>
      <c r="OG7" s="40"/>
      <c r="OH7" s="40"/>
      <c r="OI7" s="40"/>
      <c r="OJ7" s="40"/>
      <c r="OK7" s="40"/>
      <c r="OL7" s="40"/>
      <c r="OM7" s="40"/>
      <c r="ON7" s="40"/>
      <c r="OO7" s="40"/>
      <c r="OP7" s="40"/>
      <c r="OQ7" s="40"/>
      <c r="OR7" s="40"/>
      <c r="OS7" s="40"/>
      <c r="OT7" s="40"/>
      <c r="OU7" s="40"/>
      <c r="OV7" s="40"/>
      <c r="OW7" s="40"/>
      <c r="OX7" s="40"/>
      <c r="OY7" s="40"/>
      <c r="OZ7" s="40"/>
      <c r="PA7" s="40"/>
      <c r="PB7" s="40"/>
      <c r="PC7" s="40"/>
      <c r="PD7" s="40"/>
      <c r="PE7" s="40"/>
      <c r="PF7" s="40"/>
      <c r="PG7" s="40"/>
      <c r="PH7" s="40"/>
      <c r="PI7" s="40"/>
      <c r="PJ7" s="40"/>
      <c r="PK7" s="40"/>
      <c r="PL7" s="40"/>
      <c r="PM7" s="40"/>
      <c r="PN7" s="40"/>
      <c r="PO7" s="40"/>
      <c r="PP7" s="40"/>
      <c r="PQ7" s="40"/>
      <c r="PR7" s="40"/>
      <c r="PS7" s="40"/>
      <c r="PT7" s="40"/>
      <c r="PU7" s="40"/>
      <c r="PV7" s="40"/>
      <c r="PW7" s="40"/>
      <c r="PX7" s="40"/>
      <c r="PY7" s="40"/>
      <c r="PZ7" s="40"/>
      <c r="QA7" s="40"/>
      <c r="QB7" s="40"/>
      <c r="QC7" s="40"/>
      <c r="QD7" s="40"/>
      <c r="QE7" s="40"/>
      <c r="QF7" s="40"/>
      <c r="QG7" s="40"/>
      <c r="QH7" s="40"/>
      <c r="QI7" s="40"/>
      <c r="QJ7" s="40"/>
      <c r="QK7" s="40"/>
      <c r="QL7" s="40"/>
      <c r="QM7" s="40"/>
      <c r="QN7" s="40"/>
      <c r="QO7" s="40"/>
      <c r="QP7" s="40"/>
      <c r="QQ7" s="40"/>
      <c r="QR7" s="40"/>
      <c r="QS7" s="40"/>
      <c r="QT7" s="40"/>
      <c r="QU7" s="40"/>
      <c r="QV7" s="40"/>
      <c r="QW7" s="40"/>
      <c r="QX7" s="40"/>
      <c r="QY7" s="40"/>
      <c r="QZ7" s="40"/>
      <c r="RA7" s="40"/>
      <c r="RB7" s="40"/>
      <c r="RC7" s="40"/>
      <c r="RD7" s="40"/>
      <c r="RE7" s="40"/>
      <c r="RF7" s="40"/>
      <c r="RG7" s="40"/>
      <c r="RH7" s="40"/>
      <c r="RI7" s="40"/>
      <c r="RJ7" s="40"/>
      <c r="RK7" s="40"/>
      <c r="RL7" s="40"/>
      <c r="RM7" s="40"/>
      <c r="RN7" s="40"/>
      <c r="RO7" s="40"/>
      <c r="RP7" s="40"/>
      <c r="RQ7" s="40"/>
      <c r="RR7" s="40"/>
      <c r="RS7" s="40"/>
      <c r="RT7" s="40"/>
      <c r="RU7" s="40"/>
      <c r="RV7" s="40"/>
      <c r="RW7" s="40"/>
      <c r="RX7" s="40"/>
      <c r="RY7" s="40"/>
      <c r="RZ7" s="40"/>
      <c r="SA7" s="40"/>
      <c r="SB7" s="40"/>
      <c r="SC7" s="40"/>
      <c r="SD7" s="40"/>
      <c r="SE7" s="40"/>
      <c r="SF7" s="40"/>
      <c r="SG7" s="40"/>
      <c r="SH7" s="40"/>
      <c r="SI7" s="40"/>
      <c r="SJ7" s="40"/>
      <c r="SK7" s="40"/>
      <c r="SL7" s="40"/>
      <c r="SM7" s="40"/>
      <c r="SN7" s="40"/>
      <c r="SO7" s="40"/>
      <c r="SP7" s="40"/>
      <c r="SQ7" s="40"/>
      <c r="SR7" s="40"/>
      <c r="SS7" s="40"/>
      <c r="ST7" s="40"/>
      <c r="SU7" s="40"/>
      <c r="SV7" s="40"/>
      <c r="SW7" s="40"/>
      <c r="SX7" s="40"/>
      <c r="SY7" s="40"/>
      <c r="SZ7" s="40"/>
      <c r="TA7" s="40"/>
      <c r="TB7" s="40"/>
      <c r="TC7" s="40"/>
      <c r="TD7" s="40"/>
      <c r="TE7" s="40"/>
      <c r="TF7" s="40"/>
      <c r="TG7" s="40"/>
      <c r="TH7" s="40"/>
      <c r="TI7" s="40"/>
      <c r="TJ7" s="40"/>
      <c r="TK7" s="40"/>
      <c r="TL7" s="40"/>
      <c r="TM7" s="40"/>
      <c r="TN7" s="40"/>
      <c r="TO7" s="40"/>
      <c r="TP7" s="40"/>
      <c r="TQ7" s="40"/>
      <c r="TR7" s="40"/>
      <c r="TS7" s="40"/>
      <c r="TT7" s="40"/>
      <c r="TU7" s="40"/>
      <c r="TV7" s="40"/>
      <c r="TW7" s="40"/>
      <c r="TX7" s="40"/>
      <c r="TY7" s="40"/>
      <c r="TZ7" s="40"/>
      <c r="UA7" s="40"/>
      <c r="UB7" s="40"/>
      <c r="UC7" s="40"/>
      <c r="UD7" s="40"/>
      <c r="UE7" s="40"/>
      <c r="UF7" s="40"/>
      <c r="UG7" s="40"/>
      <c r="UH7" s="40"/>
      <c r="UI7" s="40"/>
      <c r="UJ7" s="40"/>
      <c r="UK7" s="40"/>
      <c r="UL7" s="40"/>
      <c r="UM7" s="40"/>
      <c r="UN7" s="40"/>
      <c r="UO7" s="40"/>
      <c r="UP7" s="40"/>
      <c r="UQ7" s="40"/>
      <c r="UR7" s="40"/>
      <c r="US7" s="40"/>
      <c r="UT7" s="40"/>
      <c r="UU7" s="40"/>
      <c r="UV7" s="40"/>
      <c r="UW7" s="40"/>
      <c r="UX7" s="40"/>
      <c r="UY7" s="40"/>
      <c r="UZ7" s="40"/>
      <c r="VA7" s="40"/>
      <c r="VB7" s="40"/>
      <c r="VC7" s="40"/>
      <c r="VD7" s="40"/>
      <c r="VE7" s="40"/>
      <c r="VF7" s="40"/>
      <c r="VG7" s="40"/>
      <c r="VH7" s="40"/>
      <c r="VI7" s="40"/>
      <c r="VJ7" s="40"/>
      <c r="VK7" s="40"/>
      <c r="VL7" s="40"/>
      <c r="VM7" s="40"/>
      <c r="VN7" s="40"/>
      <c r="VO7" s="40"/>
      <c r="VP7" s="40"/>
      <c r="VQ7" s="40"/>
      <c r="VR7" s="40"/>
      <c r="VS7" s="40"/>
      <c r="VT7" s="40"/>
      <c r="VU7" s="40"/>
      <c r="VV7" s="40"/>
      <c r="VW7" s="40"/>
      <c r="VX7" s="40"/>
      <c r="VY7" s="40"/>
      <c r="VZ7" s="40"/>
      <c r="WA7" s="40"/>
      <c r="WB7" s="40"/>
      <c r="WC7" s="40"/>
      <c r="WD7" s="40"/>
      <c r="WE7" s="40"/>
      <c r="WF7" s="40"/>
      <c r="WG7" s="40"/>
      <c r="WH7" s="40"/>
      <c r="WI7" s="40"/>
      <c r="WJ7" s="40"/>
      <c r="WK7" s="40"/>
      <c r="WL7" s="40"/>
      <c r="WM7" s="40"/>
      <c r="WN7" s="40"/>
      <c r="WO7" s="40"/>
      <c r="WP7" s="40"/>
      <c r="WQ7" s="40"/>
      <c r="WR7" s="40"/>
      <c r="WS7" s="40"/>
      <c r="WT7" s="40"/>
      <c r="WU7" s="40"/>
      <c r="WV7" s="40"/>
      <c r="WW7" s="40"/>
      <c r="WX7" s="40"/>
      <c r="WY7" s="40"/>
      <c r="WZ7" s="40"/>
      <c r="XA7" s="40"/>
      <c r="XB7" s="40"/>
      <c r="XC7" s="40"/>
      <c r="XD7" s="40"/>
      <c r="XE7" s="40"/>
      <c r="XF7" s="40"/>
      <c r="XG7" s="40"/>
      <c r="XH7" s="40"/>
      <c r="XI7" s="40"/>
      <c r="XJ7" s="40"/>
      <c r="XK7" s="40"/>
      <c r="XL7" s="40"/>
      <c r="XM7" s="40"/>
      <c r="XN7" s="40"/>
      <c r="XO7" s="40"/>
      <c r="XP7" s="40"/>
      <c r="XQ7" s="40"/>
      <c r="XR7" s="40"/>
      <c r="XS7" s="40"/>
      <c r="XT7" s="40"/>
      <c r="XU7" s="40"/>
      <c r="XV7" s="40"/>
      <c r="XW7" s="40"/>
      <c r="XX7" s="40"/>
      <c r="XY7" s="40"/>
      <c r="XZ7" s="40"/>
      <c r="YA7" s="40"/>
      <c r="YB7" s="40"/>
      <c r="YC7" s="40"/>
      <c r="YD7" s="40"/>
      <c r="YE7" s="40"/>
      <c r="YF7" s="40"/>
      <c r="YG7" s="40"/>
      <c r="YH7" s="40"/>
      <c r="YI7" s="40"/>
      <c r="YJ7" s="40"/>
      <c r="YK7" s="40"/>
      <c r="YL7" s="40"/>
      <c r="YM7" s="40"/>
      <c r="YN7" s="40"/>
      <c r="YO7" s="40"/>
      <c r="YP7" s="40"/>
      <c r="YQ7" s="40"/>
      <c r="YR7" s="40"/>
      <c r="YS7" s="40"/>
      <c r="YT7" s="40"/>
      <c r="YU7" s="40"/>
      <c r="YV7" s="40"/>
      <c r="YW7" s="40"/>
      <c r="YX7" s="40"/>
      <c r="YY7" s="40"/>
      <c r="YZ7" s="40"/>
      <c r="ZA7" s="40"/>
      <c r="ZB7" s="40"/>
      <c r="ZC7" s="40"/>
      <c r="ZD7" s="40"/>
      <c r="ZE7" s="40"/>
      <c r="ZF7" s="40"/>
      <c r="ZG7" s="40"/>
      <c r="ZH7" s="40"/>
      <c r="ZI7" s="40"/>
      <c r="ZJ7" s="40"/>
      <c r="ZK7" s="40"/>
      <c r="ZL7" s="40"/>
      <c r="ZM7" s="40"/>
      <c r="ZN7" s="40"/>
      <c r="ZO7" s="40"/>
      <c r="ZP7" s="40"/>
      <c r="ZQ7" s="40"/>
      <c r="ZR7" s="40"/>
      <c r="ZS7" s="40"/>
      <c r="ZT7" s="40"/>
      <c r="ZU7" s="40"/>
      <c r="ZV7" s="40"/>
      <c r="ZW7" s="40"/>
      <c r="ZX7" s="40"/>
      <c r="ZY7" s="40"/>
      <c r="ZZ7" s="40"/>
      <c r="AAA7" s="40"/>
      <c r="AAB7" s="40"/>
      <c r="AAC7" s="40"/>
      <c r="AAD7" s="40"/>
      <c r="AAE7" s="40"/>
      <c r="AAF7" s="40"/>
      <c r="AAG7" s="40"/>
      <c r="AAH7" s="40"/>
      <c r="AAI7" s="40"/>
      <c r="AAJ7" s="40"/>
      <c r="AAK7" s="40"/>
      <c r="AAL7" s="40"/>
      <c r="AAM7" s="40"/>
      <c r="AAN7" s="40"/>
      <c r="AAO7" s="40"/>
      <c r="AAP7" s="40"/>
      <c r="AAQ7" s="40"/>
      <c r="AAR7" s="40"/>
      <c r="AAS7" s="40"/>
      <c r="AAT7" s="40"/>
      <c r="AAU7" s="40"/>
      <c r="AAV7" s="40"/>
      <c r="AAW7" s="40"/>
      <c r="AAX7" s="40"/>
      <c r="AAY7" s="40"/>
      <c r="AAZ7" s="40"/>
      <c r="ABA7" s="40"/>
      <c r="ABB7" s="40"/>
      <c r="ABC7" s="40"/>
      <c r="ABD7" s="40"/>
      <c r="ABE7" s="40"/>
      <c r="ABF7" s="40"/>
      <c r="ABG7" s="40"/>
      <c r="ABH7" s="40"/>
      <c r="ABI7" s="40"/>
      <c r="ABJ7" s="40"/>
      <c r="ABK7" s="40"/>
      <c r="ABL7" s="40"/>
      <c r="ABM7" s="40"/>
      <c r="ABN7" s="40"/>
      <c r="ABO7" s="40"/>
      <c r="ABP7" s="40"/>
      <c r="ABQ7" s="40"/>
      <c r="ABR7" s="40"/>
      <c r="ABS7" s="40"/>
      <c r="ABT7" s="40"/>
      <c r="ABU7" s="40"/>
      <c r="ABV7" s="40"/>
      <c r="ABW7" s="40"/>
      <c r="ABX7" s="40"/>
      <c r="ABY7" s="40"/>
      <c r="ABZ7" s="40"/>
      <c r="ACA7" s="40"/>
      <c r="ACB7" s="40"/>
      <c r="ACC7" s="40"/>
      <c r="ACD7" s="40"/>
      <c r="ACE7" s="40"/>
      <c r="ACF7" s="40"/>
      <c r="ACG7" s="40"/>
      <c r="ACH7" s="40"/>
      <c r="ACI7" s="40"/>
      <c r="ACJ7" s="40"/>
      <c r="ACK7" s="40"/>
      <c r="ACL7" s="40"/>
      <c r="ACM7" s="40"/>
      <c r="ACN7" s="40"/>
      <c r="ACO7" s="40"/>
      <c r="ACP7" s="40"/>
      <c r="ACQ7" s="40"/>
      <c r="ACR7" s="40"/>
      <c r="ACS7" s="40"/>
      <c r="ACT7" s="40"/>
      <c r="ACU7" s="40"/>
      <c r="ACV7" s="40"/>
      <c r="ACW7" s="40"/>
      <c r="ACX7" s="40"/>
      <c r="ACY7" s="40"/>
      <c r="ACZ7" s="40"/>
      <c r="ADA7" s="40"/>
      <c r="ADB7" s="40"/>
      <c r="ADC7" s="40"/>
      <c r="ADD7" s="40"/>
      <c r="ADE7" s="40"/>
      <c r="ADF7" s="40"/>
      <c r="ADG7" s="40"/>
      <c r="ADH7" s="40"/>
      <c r="ADI7" s="40"/>
      <c r="ADJ7" s="40"/>
      <c r="ADK7" s="40"/>
      <c r="ADL7" s="40"/>
      <c r="ADM7" s="40"/>
      <c r="ADN7" s="40"/>
      <c r="ADO7" s="40"/>
      <c r="ADP7" s="40"/>
      <c r="ADQ7" s="40"/>
      <c r="ADR7" s="40"/>
      <c r="ADS7" s="40"/>
      <c r="ADT7" s="40"/>
      <c r="ADU7" s="40"/>
      <c r="ADV7" s="40"/>
      <c r="ADW7" s="40"/>
      <c r="ADX7" s="40"/>
      <c r="ADY7" s="40"/>
      <c r="ADZ7" s="40"/>
      <c r="AEA7" s="40"/>
      <c r="AEB7" s="40"/>
      <c r="AEC7" s="40"/>
      <c r="AED7" s="40"/>
      <c r="AEE7" s="40"/>
      <c r="AEF7" s="40"/>
      <c r="AEG7" s="40"/>
      <c r="AEH7" s="40"/>
      <c r="AEI7" s="40"/>
      <c r="AEJ7" s="40"/>
      <c r="AEK7" s="40"/>
      <c r="AEL7" s="40"/>
      <c r="AEM7" s="40"/>
      <c r="AEN7" s="40"/>
      <c r="AEO7" s="40"/>
      <c r="AEP7" s="40"/>
      <c r="AEQ7" s="40"/>
      <c r="AER7" s="40"/>
      <c r="AES7" s="40"/>
      <c r="AET7" s="40"/>
      <c r="AEU7" s="40"/>
      <c r="AEV7" s="40"/>
      <c r="AEW7" s="40"/>
      <c r="AEX7" s="40"/>
      <c r="AEY7" s="40"/>
      <c r="AEZ7" s="40"/>
      <c r="AFA7" s="40"/>
      <c r="AFB7" s="40"/>
      <c r="AFC7" s="40"/>
      <c r="AFD7" s="40"/>
      <c r="AFE7" s="40"/>
      <c r="AFF7" s="40"/>
      <c r="AFG7" s="40"/>
      <c r="AFH7" s="40"/>
      <c r="AFI7" s="40"/>
      <c r="AFJ7" s="40"/>
      <c r="AFK7" s="40"/>
      <c r="AFL7" s="40"/>
      <c r="AFM7" s="40"/>
      <c r="AFN7" s="40"/>
      <c r="AFO7" s="40"/>
      <c r="AFP7" s="40"/>
      <c r="AFQ7" s="40"/>
      <c r="AFR7" s="40"/>
      <c r="AFS7" s="40"/>
      <c r="AFT7" s="40"/>
      <c r="AFU7" s="40"/>
      <c r="AFV7" s="40"/>
      <c r="AFW7" s="40"/>
      <c r="AFX7" s="40"/>
      <c r="AFY7" s="40"/>
      <c r="AFZ7" s="40"/>
      <c r="AGA7" s="40"/>
      <c r="AGB7" s="40"/>
      <c r="AGC7" s="40"/>
      <c r="AGD7" s="40"/>
      <c r="AGE7" s="40"/>
      <c r="AGF7" s="40"/>
      <c r="AGG7" s="40"/>
      <c r="AGH7" s="40"/>
      <c r="AGI7" s="40"/>
      <c r="AGJ7" s="40"/>
      <c r="AGK7" s="40"/>
      <c r="AGL7" s="40"/>
      <c r="AGM7" s="40"/>
      <c r="AGN7" s="40"/>
      <c r="AGO7" s="40"/>
      <c r="AGP7" s="40"/>
      <c r="AGQ7" s="40"/>
      <c r="AGR7" s="40"/>
      <c r="AGS7" s="40"/>
      <c r="AGT7" s="40"/>
      <c r="AGU7" s="40"/>
      <c r="AGV7" s="40"/>
      <c r="AGW7" s="40"/>
      <c r="AGX7" s="40"/>
      <c r="AGY7" s="40"/>
      <c r="AGZ7" s="40"/>
      <c r="AHA7" s="40"/>
      <c r="AHB7" s="40"/>
      <c r="AHC7" s="40"/>
      <c r="AHD7" s="40"/>
      <c r="AHE7" s="40"/>
      <c r="AHF7" s="40"/>
      <c r="AHG7" s="40"/>
      <c r="AHH7" s="40"/>
      <c r="AHI7" s="40"/>
      <c r="AHJ7" s="40"/>
      <c r="AHK7" s="40"/>
      <c r="AHL7" s="40"/>
      <c r="AHM7" s="40"/>
      <c r="AHN7" s="40"/>
      <c r="AHO7" s="40"/>
      <c r="AHP7" s="40"/>
      <c r="AHQ7" s="40"/>
      <c r="AHR7" s="40"/>
      <c r="AHS7" s="40"/>
      <c r="AHT7" s="40"/>
      <c r="AHU7" s="40"/>
      <c r="AHV7" s="40"/>
      <c r="AHW7" s="40"/>
      <c r="AHX7" s="40"/>
      <c r="AHY7" s="40"/>
      <c r="AHZ7" s="40"/>
      <c r="AIA7" s="40"/>
      <c r="AIB7" s="40"/>
      <c r="AIC7" s="40"/>
      <c r="AID7" s="40"/>
      <c r="AIE7" s="40"/>
      <c r="AIF7" s="40"/>
      <c r="AIG7" s="40"/>
      <c r="AIH7" s="40"/>
      <c r="AII7" s="40"/>
      <c r="AIJ7" s="40"/>
      <c r="AIK7" s="40"/>
      <c r="AIL7" s="40"/>
      <c r="AIM7" s="40"/>
      <c r="AIN7" s="40"/>
      <c r="AIO7" s="40"/>
      <c r="AIP7" s="40"/>
      <c r="AIQ7" s="40"/>
      <c r="AIR7" s="40"/>
      <c r="AIS7" s="40"/>
      <c r="AIT7" s="40"/>
      <c r="AIU7" s="40"/>
      <c r="AIV7" s="40"/>
      <c r="AIW7" s="40"/>
      <c r="AIX7" s="40"/>
      <c r="AIY7" s="40"/>
      <c r="AIZ7" s="40"/>
      <c r="AJA7" s="40"/>
      <c r="AJB7" s="40"/>
      <c r="AJC7" s="40"/>
      <c r="AJD7" s="40"/>
      <c r="AJE7" s="40"/>
      <c r="AJF7" s="40"/>
      <c r="AJG7" s="40"/>
      <c r="AJH7" s="40"/>
      <c r="AJI7" s="40"/>
      <c r="AJJ7" s="40"/>
      <c r="AJK7" s="40"/>
      <c r="AJL7" s="40"/>
      <c r="AJM7" s="40"/>
      <c r="AJN7" s="40"/>
      <c r="AJO7" s="40"/>
      <c r="AJP7" s="40"/>
      <c r="AJQ7" s="40"/>
      <c r="AJR7" s="40"/>
      <c r="AJS7" s="40"/>
      <c r="AJT7" s="40"/>
      <c r="AJU7" s="40"/>
      <c r="AJV7" s="40"/>
      <c r="AJW7" s="40"/>
      <c r="AJX7" s="40"/>
      <c r="AJY7" s="40"/>
      <c r="AJZ7" s="40"/>
      <c r="AKA7" s="40"/>
      <c r="AKB7" s="40"/>
      <c r="AKC7" s="40"/>
      <c r="AKD7" s="40"/>
      <c r="AKE7" s="40"/>
      <c r="AKF7" s="40"/>
      <c r="AKG7" s="40"/>
      <c r="AKH7" s="40"/>
      <c r="AKI7" s="40"/>
      <c r="AKJ7" s="40"/>
      <c r="AKK7" s="40"/>
      <c r="AKL7" s="40"/>
      <c r="AKM7" s="40"/>
      <c r="AKN7" s="40"/>
      <c r="AKO7" s="40"/>
      <c r="AKP7" s="40"/>
      <c r="AKQ7" s="40"/>
      <c r="AKR7" s="40"/>
      <c r="AKS7" s="40"/>
      <c r="AKT7" s="40"/>
      <c r="AKU7" s="40"/>
      <c r="AKV7" s="40"/>
      <c r="AKW7" s="40"/>
      <c r="AKX7" s="40"/>
      <c r="AKY7" s="40"/>
      <c r="AKZ7" s="40"/>
      <c r="ALA7" s="40"/>
      <c r="ALB7" s="40"/>
      <c r="ALC7" s="40"/>
      <c r="ALD7" s="40"/>
      <c r="ALE7" s="40"/>
      <c r="ALF7" s="40"/>
      <c r="ALG7" s="40"/>
      <c r="ALH7" s="40"/>
      <c r="ALI7" s="40"/>
      <c r="ALJ7" s="40"/>
      <c r="ALK7" s="40"/>
      <c r="ALL7" s="40"/>
      <c r="ALM7" s="40"/>
      <c r="ALN7" s="40"/>
      <c r="ALO7" s="40"/>
      <c r="ALP7" s="40"/>
      <c r="ALQ7" s="40"/>
      <c r="ALR7" s="40"/>
      <c r="ALS7" s="40"/>
      <c r="ALT7" s="40"/>
      <c r="ALU7" s="40"/>
      <c r="ALV7" s="40"/>
      <c r="ALW7" s="40"/>
      <c r="ALX7" s="40"/>
      <c r="ALY7" s="40"/>
      <c r="ALZ7" s="40"/>
      <c r="AMA7" s="40"/>
      <c r="AMB7" s="40"/>
      <c r="AMC7" s="40"/>
      <c r="AMD7" s="40"/>
      <c r="AME7" s="40"/>
      <c r="AMF7" s="40"/>
      <c r="AMG7" s="40"/>
      <c r="AMH7" s="40"/>
      <c r="AMI7" s="40"/>
      <c r="AMJ7" s="40"/>
      <c r="AMK7" s="40"/>
      <c r="AML7" s="40"/>
      <c r="AMM7" s="40"/>
      <c r="AMN7" s="40"/>
      <c r="AMO7" s="40"/>
      <c r="AMP7" s="40"/>
      <c r="AMQ7" s="40"/>
      <c r="AMR7" s="40"/>
      <c r="AMS7" s="40"/>
      <c r="AMT7" s="40"/>
      <c r="AMU7" s="40"/>
      <c r="AMV7" s="40"/>
      <c r="AMW7" s="40"/>
      <c r="AMX7" s="40"/>
      <c r="AMY7" s="40"/>
      <c r="AMZ7" s="40"/>
      <c r="ANA7" s="40"/>
      <c r="ANB7" s="40"/>
      <c r="ANC7" s="40"/>
      <c r="AND7" s="40"/>
      <c r="ANE7" s="40"/>
      <c r="ANF7" s="40"/>
      <c r="ANG7" s="40"/>
      <c r="ANH7" s="40"/>
      <c r="ANI7" s="40"/>
      <c r="ANJ7" s="40"/>
      <c r="ANK7" s="40"/>
      <c r="ANL7" s="40"/>
      <c r="ANM7" s="40"/>
      <c r="ANN7" s="40"/>
      <c r="ANO7" s="40"/>
      <c r="ANP7" s="40"/>
      <c r="ANQ7" s="40"/>
      <c r="ANR7" s="40"/>
      <c r="ANS7" s="40"/>
      <c r="ANT7" s="40"/>
      <c r="ANU7" s="40"/>
      <c r="ANV7" s="40"/>
      <c r="ANW7" s="40"/>
      <c r="ANX7" s="40"/>
      <c r="ANY7" s="40"/>
      <c r="ANZ7" s="40"/>
      <c r="AOA7" s="40"/>
      <c r="AOB7" s="40"/>
      <c r="AOC7" s="40"/>
      <c r="AOD7" s="40"/>
      <c r="AOE7" s="40"/>
      <c r="AOF7" s="40"/>
      <c r="AOG7" s="40"/>
      <c r="AOH7" s="40"/>
      <c r="AOI7" s="40"/>
      <c r="AOJ7" s="40"/>
      <c r="AOK7" s="40"/>
      <c r="AOL7" s="40"/>
      <c r="AOM7" s="40"/>
      <c r="AON7" s="40"/>
      <c r="AOO7" s="40"/>
      <c r="AOP7" s="40"/>
      <c r="AOQ7" s="40"/>
      <c r="AOR7" s="40"/>
      <c r="AOS7" s="40"/>
      <c r="AOT7" s="40"/>
      <c r="AOU7" s="40"/>
      <c r="AOV7" s="40"/>
      <c r="AOW7" s="40"/>
      <c r="AOX7" s="40"/>
      <c r="AOY7" s="40"/>
      <c r="AOZ7" s="40"/>
      <c r="APA7" s="40"/>
      <c r="APB7" s="40"/>
      <c r="APC7" s="40"/>
      <c r="APD7" s="40"/>
      <c r="APE7" s="40"/>
      <c r="APF7" s="40"/>
      <c r="APG7" s="40"/>
      <c r="APH7" s="40"/>
      <c r="API7" s="40"/>
      <c r="APJ7" s="40"/>
      <c r="APK7" s="40"/>
      <c r="APL7" s="40"/>
      <c r="APM7" s="40"/>
      <c r="APN7" s="40"/>
      <c r="APO7" s="40"/>
      <c r="APP7" s="40"/>
      <c r="APQ7" s="40"/>
      <c r="APR7" s="40"/>
      <c r="APS7" s="40"/>
      <c r="APT7" s="40"/>
      <c r="APU7" s="40"/>
      <c r="APV7" s="40"/>
      <c r="APW7" s="40"/>
      <c r="APX7" s="40"/>
      <c r="APY7" s="40"/>
      <c r="APZ7" s="40"/>
      <c r="AQA7" s="40"/>
      <c r="AQB7" s="40"/>
      <c r="AQC7" s="40"/>
      <c r="AQD7" s="40"/>
      <c r="AQE7" s="40"/>
      <c r="AQF7" s="40"/>
      <c r="AQG7" s="40"/>
      <c r="AQH7" s="40"/>
      <c r="AQI7" s="40"/>
      <c r="AQJ7" s="40"/>
      <c r="AQK7" s="40"/>
      <c r="AQL7" s="40"/>
      <c r="AQM7" s="40"/>
      <c r="AQN7" s="40"/>
      <c r="AQO7" s="40"/>
      <c r="AQP7" s="40"/>
      <c r="AQQ7" s="40"/>
      <c r="AQR7" s="40"/>
      <c r="AQS7" s="40"/>
      <c r="AQT7" s="40"/>
      <c r="AQU7" s="40"/>
      <c r="AQV7" s="40"/>
      <c r="AQW7" s="40"/>
      <c r="AQX7" s="40"/>
      <c r="AQY7" s="40"/>
      <c r="AQZ7" s="40"/>
      <c r="ARA7" s="40"/>
      <c r="ARB7" s="40"/>
      <c r="ARC7" s="40"/>
      <c r="ARD7" s="40"/>
      <c r="ARE7" s="40"/>
      <c r="ARF7" s="40"/>
      <c r="ARG7" s="40"/>
      <c r="ARH7" s="40"/>
      <c r="ARI7" s="40"/>
      <c r="ARJ7" s="40"/>
      <c r="ARK7" s="40"/>
      <c r="ARL7" s="40"/>
      <c r="ARM7" s="40"/>
      <c r="ARN7" s="40"/>
      <c r="ARO7" s="40"/>
      <c r="ARP7" s="40"/>
      <c r="ARQ7" s="40"/>
      <c r="ARR7" s="40"/>
      <c r="ARS7" s="40"/>
      <c r="ART7" s="40"/>
      <c r="ARU7" s="40"/>
      <c r="ARV7" s="40"/>
      <c r="ARW7" s="40"/>
      <c r="ARX7" s="40"/>
      <c r="ARY7" s="40"/>
      <c r="ARZ7" s="40"/>
      <c r="ASA7" s="40"/>
      <c r="ASB7" s="40"/>
      <c r="ASC7" s="40"/>
      <c r="ASD7" s="40"/>
      <c r="ASE7" s="40"/>
      <c r="ASF7" s="40"/>
      <c r="ASG7" s="40"/>
      <c r="ASH7" s="40"/>
      <c r="ASI7" s="40"/>
      <c r="ASJ7" s="40"/>
      <c r="ASK7" s="40"/>
      <c r="ASL7" s="40"/>
      <c r="ASM7" s="40"/>
      <c r="ASN7" s="40"/>
      <c r="ASO7" s="40"/>
      <c r="ASP7" s="40"/>
      <c r="ASQ7" s="40"/>
      <c r="ASR7" s="40"/>
      <c r="ASS7" s="40"/>
      <c r="AST7" s="40"/>
      <c r="ASU7" s="40"/>
      <c r="ASV7" s="40"/>
      <c r="ASW7" s="40"/>
      <c r="ASX7" s="40"/>
      <c r="ASY7" s="40"/>
      <c r="ASZ7" s="40"/>
      <c r="ATA7" s="40"/>
      <c r="ATB7" s="40"/>
      <c r="ATC7" s="40"/>
      <c r="ATD7" s="40"/>
      <c r="ATE7" s="40"/>
      <c r="ATF7" s="40"/>
      <c r="ATG7" s="40"/>
      <c r="ATH7" s="40"/>
      <c r="ATI7" s="40"/>
      <c r="ATJ7" s="40"/>
      <c r="ATK7" s="40"/>
      <c r="ATL7" s="40"/>
      <c r="ATM7" s="40"/>
      <c r="ATN7" s="40"/>
      <c r="ATO7" s="40"/>
      <c r="ATP7" s="40"/>
      <c r="ATQ7" s="40"/>
      <c r="ATR7" s="40"/>
      <c r="ATS7" s="40"/>
      <c r="ATT7" s="40"/>
      <c r="ATU7" s="40"/>
      <c r="ATV7" s="40"/>
      <c r="ATW7" s="40"/>
      <c r="ATX7" s="40"/>
      <c r="ATY7" s="40"/>
      <c r="ATZ7" s="40"/>
      <c r="AUA7" s="40"/>
      <c r="AUB7" s="40"/>
      <c r="AUC7" s="40"/>
      <c r="AUD7" s="40"/>
      <c r="AUE7" s="40"/>
      <c r="AUF7" s="40"/>
      <c r="AUG7" s="40"/>
      <c r="AUH7" s="40"/>
      <c r="AUI7" s="40"/>
      <c r="AUJ7" s="40"/>
      <c r="AUK7" s="40"/>
      <c r="AUL7" s="40"/>
      <c r="AUM7" s="40"/>
      <c r="AUN7" s="40"/>
      <c r="AUO7" s="40"/>
      <c r="AUP7" s="40"/>
      <c r="AUQ7" s="40"/>
      <c r="AUR7" s="40"/>
      <c r="AUS7" s="40"/>
      <c r="AUT7" s="40"/>
      <c r="AUU7" s="40"/>
      <c r="AUV7" s="40"/>
      <c r="AUW7" s="40"/>
      <c r="AUX7" s="40"/>
      <c r="AUY7" s="40"/>
      <c r="AUZ7" s="40"/>
      <c r="AVA7" s="40"/>
      <c r="AVB7" s="40"/>
      <c r="AVC7" s="40"/>
      <c r="AVD7" s="40"/>
      <c r="AVE7" s="40"/>
      <c r="AVF7" s="40"/>
      <c r="AVG7" s="40"/>
      <c r="AVH7" s="40"/>
      <c r="AVI7" s="40"/>
      <c r="AVJ7" s="40"/>
      <c r="AVK7" s="40"/>
      <c r="AVL7" s="40"/>
      <c r="AVM7" s="40"/>
      <c r="AVN7" s="40"/>
      <c r="AVO7" s="40"/>
      <c r="AVP7" s="40"/>
      <c r="AVQ7" s="40"/>
      <c r="AVR7" s="40"/>
      <c r="AVS7" s="40"/>
      <c r="AVT7" s="40"/>
      <c r="AVU7" s="40"/>
      <c r="AVV7" s="40"/>
      <c r="AVW7" s="40"/>
      <c r="AVX7" s="40"/>
      <c r="AVY7" s="40"/>
      <c r="AVZ7" s="40"/>
      <c r="AWA7" s="40"/>
      <c r="AWB7" s="40"/>
      <c r="AWC7" s="40"/>
      <c r="AWD7" s="40"/>
      <c r="AWE7" s="40"/>
      <c r="AWF7" s="40"/>
      <c r="AWG7" s="40"/>
      <c r="AWH7" s="40"/>
      <c r="AWI7" s="40"/>
      <c r="AWJ7" s="40"/>
      <c r="AWK7" s="40"/>
      <c r="AWL7" s="40"/>
      <c r="AWM7" s="40"/>
      <c r="AWN7" s="40"/>
      <c r="AWO7" s="40"/>
      <c r="AWP7" s="40"/>
      <c r="AWQ7" s="40"/>
      <c r="AWR7" s="40"/>
      <c r="AWS7" s="40"/>
      <c r="AWT7" s="40"/>
      <c r="AWU7" s="40"/>
      <c r="AWV7" s="40"/>
      <c r="AWW7" s="40"/>
      <c r="AWX7" s="40"/>
      <c r="AWY7" s="40"/>
      <c r="AWZ7" s="40"/>
      <c r="AXA7" s="40"/>
      <c r="AXB7" s="40"/>
      <c r="AXC7" s="40"/>
      <c r="AXD7" s="40"/>
      <c r="AXE7" s="40"/>
      <c r="AXF7" s="40"/>
      <c r="AXG7" s="40"/>
      <c r="AXH7" s="40"/>
      <c r="AXI7" s="40"/>
      <c r="AXJ7" s="40"/>
      <c r="AXK7" s="40"/>
      <c r="AXL7" s="40"/>
      <c r="AXM7" s="40"/>
      <c r="AXN7" s="40"/>
      <c r="AXO7" s="40"/>
      <c r="AXP7" s="40"/>
      <c r="AXQ7" s="40"/>
      <c r="AXR7" s="40"/>
      <c r="AXS7" s="40"/>
      <c r="AXT7" s="40"/>
      <c r="AXU7" s="40"/>
      <c r="AXV7" s="40"/>
      <c r="AXW7" s="40"/>
      <c r="AXX7" s="40"/>
      <c r="AXY7" s="40"/>
      <c r="AXZ7" s="40"/>
      <c r="AYA7" s="40"/>
      <c r="AYB7" s="40"/>
      <c r="AYC7" s="40"/>
      <c r="AYD7" s="40"/>
      <c r="AYE7" s="40"/>
      <c r="AYF7" s="40"/>
      <c r="AYG7" s="40"/>
      <c r="AYH7" s="40"/>
      <c r="AYI7" s="40"/>
      <c r="AYJ7" s="40"/>
      <c r="AYK7" s="40"/>
      <c r="AYL7" s="40"/>
      <c r="AYM7" s="40"/>
      <c r="AYN7" s="40"/>
      <c r="AYO7" s="40"/>
      <c r="AYP7" s="40"/>
      <c r="AYQ7" s="40"/>
      <c r="AYR7" s="40"/>
      <c r="AYS7" s="40"/>
      <c r="AYT7" s="40"/>
      <c r="AYU7" s="40"/>
      <c r="AYV7" s="40"/>
      <c r="AYW7" s="40"/>
      <c r="AYX7" s="40"/>
      <c r="AYY7" s="40"/>
      <c r="AYZ7" s="40"/>
      <c r="AZA7" s="40"/>
      <c r="AZB7" s="40"/>
      <c r="AZC7" s="40"/>
      <c r="AZD7" s="40"/>
      <c r="AZE7" s="40"/>
      <c r="AZF7" s="40"/>
      <c r="AZG7" s="40"/>
      <c r="AZH7" s="40"/>
      <c r="AZI7" s="40"/>
      <c r="AZJ7" s="40"/>
      <c r="AZK7" s="40"/>
      <c r="AZL7" s="40"/>
      <c r="AZM7" s="40"/>
      <c r="AZN7" s="40"/>
      <c r="AZO7" s="40"/>
      <c r="AZP7" s="40"/>
      <c r="AZQ7" s="40"/>
      <c r="AZR7" s="40"/>
      <c r="AZS7" s="40"/>
      <c r="AZT7" s="40"/>
      <c r="AZU7" s="40"/>
      <c r="AZV7" s="40"/>
      <c r="AZW7" s="40"/>
      <c r="AZX7" s="40"/>
      <c r="AZY7" s="40"/>
      <c r="AZZ7" s="40"/>
      <c r="BAA7" s="40"/>
      <c r="BAB7" s="40"/>
      <c r="BAC7" s="40"/>
      <c r="BAD7" s="40"/>
      <c r="BAE7" s="40"/>
      <c r="BAF7" s="40"/>
      <c r="BAG7" s="40"/>
      <c r="BAH7" s="40"/>
      <c r="BAI7" s="40"/>
      <c r="BAJ7" s="40"/>
      <c r="BAK7" s="40"/>
      <c r="BAL7" s="40"/>
      <c r="BAM7" s="40"/>
      <c r="BAN7" s="40"/>
      <c r="BAO7" s="40"/>
      <c r="BAP7" s="40"/>
      <c r="BAQ7" s="40"/>
      <c r="BAR7" s="40"/>
      <c r="BAS7" s="40"/>
      <c r="BAT7" s="40"/>
      <c r="BAU7" s="40"/>
      <c r="BAV7" s="40"/>
      <c r="BAW7" s="40"/>
      <c r="BAX7" s="40"/>
      <c r="BAY7" s="40"/>
      <c r="BAZ7" s="40"/>
      <c r="BBA7" s="40"/>
      <c r="BBB7" s="40"/>
      <c r="BBC7" s="40"/>
      <c r="BBD7" s="40"/>
      <c r="BBE7" s="40"/>
      <c r="BBF7" s="40"/>
      <c r="BBG7" s="40"/>
      <c r="BBH7" s="40"/>
      <c r="BBI7" s="40"/>
      <c r="BBJ7" s="40"/>
      <c r="BBK7" s="40"/>
      <c r="BBL7" s="40"/>
      <c r="BBM7" s="40"/>
      <c r="BBN7" s="40"/>
      <c r="BBO7" s="40"/>
      <c r="BBP7" s="40"/>
      <c r="BBQ7" s="40"/>
      <c r="BBR7" s="40"/>
      <c r="BBS7" s="40"/>
      <c r="BBT7" s="40"/>
      <c r="BBU7" s="40"/>
      <c r="BBV7" s="40"/>
      <c r="BBW7" s="40"/>
      <c r="BBX7" s="40"/>
      <c r="BBY7" s="40"/>
      <c r="BBZ7" s="40"/>
      <c r="BCA7" s="40"/>
      <c r="BCB7" s="40"/>
      <c r="BCC7" s="40"/>
      <c r="BCD7" s="40"/>
      <c r="BCE7" s="40"/>
      <c r="BCF7" s="40"/>
      <c r="BCG7" s="40"/>
      <c r="BCH7" s="40"/>
      <c r="BCI7" s="40"/>
      <c r="BCJ7" s="40"/>
      <c r="BCK7" s="40"/>
      <c r="BCL7" s="40"/>
      <c r="BCM7" s="40"/>
      <c r="BCN7" s="40"/>
      <c r="BCO7" s="40"/>
      <c r="BCP7" s="40"/>
      <c r="BCQ7" s="40"/>
      <c r="BCR7" s="40"/>
      <c r="BCS7" s="40"/>
      <c r="BCT7" s="40"/>
      <c r="BCU7" s="40"/>
      <c r="BCV7" s="40"/>
      <c r="BCW7" s="40"/>
      <c r="BCX7" s="40"/>
      <c r="BCY7" s="40"/>
      <c r="BCZ7" s="40"/>
      <c r="BDA7" s="40"/>
      <c r="BDB7" s="40"/>
      <c r="BDC7" s="40"/>
      <c r="BDD7" s="40"/>
      <c r="BDE7" s="40"/>
      <c r="BDF7" s="40"/>
      <c r="BDG7" s="40"/>
      <c r="BDH7" s="40"/>
      <c r="BDI7" s="40"/>
      <c r="BDJ7" s="40"/>
      <c r="BDK7" s="40"/>
      <c r="BDL7" s="40"/>
      <c r="BDM7" s="40"/>
      <c r="BDN7" s="40"/>
      <c r="BDO7" s="40"/>
      <c r="BDP7" s="40"/>
      <c r="BDQ7" s="40"/>
      <c r="BDR7" s="40"/>
      <c r="BDS7" s="40"/>
      <c r="BDT7" s="40"/>
      <c r="BDU7" s="40"/>
      <c r="BDV7" s="40"/>
      <c r="BDW7" s="40"/>
      <c r="BDX7" s="40"/>
      <c r="BDY7" s="40"/>
      <c r="BDZ7" s="40"/>
      <c r="BEA7" s="40"/>
      <c r="BEB7" s="40"/>
      <c r="BEC7" s="40"/>
      <c r="BED7" s="40"/>
      <c r="BEE7" s="40"/>
      <c r="BEF7" s="40"/>
      <c r="BEG7" s="40"/>
      <c r="BEH7" s="40"/>
      <c r="BEI7" s="40"/>
      <c r="BEJ7" s="40"/>
      <c r="BEK7" s="40"/>
      <c r="BEL7" s="40"/>
      <c r="BEM7" s="40"/>
      <c r="BEN7" s="40"/>
      <c r="BEO7" s="40"/>
      <c r="BEP7" s="40"/>
      <c r="BEQ7" s="40"/>
      <c r="BER7" s="40"/>
      <c r="BES7" s="40"/>
      <c r="BET7" s="40"/>
      <c r="BEU7" s="40"/>
      <c r="BEV7" s="40"/>
      <c r="BEW7" s="40"/>
      <c r="BEX7" s="40"/>
      <c r="BEY7" s="40"/>
      <c r="BEZ7" s="40"/>
      <c r="BFA7" s="40"/>
      <c r="BFB7" s="40"/>
      <c r="BFC7" s="40"/>
      <c r="BFD7" s="40"/>
      <c r="BFE7" s="40"/>
      <c r="BFF7" s="40"/>
      <c r="BFG7" s="40"/>
      <c r="BFH7" s="40"/>
      <c r="BFI7" s="40"/>
      <c r="BFJ7" s="40"/>
      <c r="BFK7" s="40"/>
      <c r="BFL7" s="40"/>
      <c r="BFM7" s="40"/>
      <c r="BFN7" s="40"/>
      <c r="BFO7" s="40"/>
      <c r="BFP7" s="40"/>
      <c r="BFQ7" s="40"/>
      <c r="BFR7" s="40"/>
      <c r="BFS7" s="40"/>
      <c r="BFT7" s="40"/>
      <c r="BFU7" s="40"/>
      <c r="BFV7" s="40"/>
      <c r="BFW7" s="40"/>
      <c r="BFX7" s="40"/>
      <c r="BFY7" s="40"/>
      <c r="BFZ7" s="40"/>
      <c r="BGA7" s="40"/>
      <c r="BGB7" s="40"/>
      <c r="BGC7" s="40"/>
      <c r="BGD7" s="40"/>
      <c r="BGE7" s="40"/>
      <c r="BGF7" s="40"/>
      <c r="BGG7" s="40"/>
      <c r="BGH7" s="40"/>
      <c r="BGI7" s="40"/>
      <c r="BGJ7" s="40"/>
      <c r="BGK7" s="40"/>
      <c r="BGL7" s="40"/>
      <c r="BGM7" s="40"/>
      <c r="BGN7" s="40"/>
      <c r="BGO7" s="40"/>
      <c r="BGP7" s="40"/>
      <c r="BGQ7" s="40"/>
      <c r="BGR7" s="40"/>
      <c r="BGS7" s="40"/>
      <c r="BGT7" s="40"/>
      <c r="BGU7" s="40"/>
      <c r="BGV7" s="40"/>
      <c r="BGW7" s="40"/>
      <c r="BGX7" s="40"/>
      <c r="BGY7" s="40"/>
      <c r="BGZ7" s="40"/>
      <c r="BHA7" s="40"/>
      <c r="BHB7" s="40"/>
      <c r="BHC7" s="40"/>
      <c r="BHD7" s="40"/>
      <c r="BHE7" s="40"/>
      <c r="BHF7" s="40"/>
      <c r="BHG7" s="40"/>
      <c r="BHH7" s="40"/>
      <c r="BHI7" s="40"/>
      <c r="BHJ7" s="40"/>
      <c r="BHK7" s="40"/>
      <c r="BHL7" s="40"/>
      <c r="BHM7" s="40"/>
      <c r="BHN7" s="40"/>
      <c r="BHO7" s="40"/>
      <c r="BHP7" s="40"/>
      <c r="BHQ7" s="40"/>
      <c r="BHR7" s="40"/>
      <c r="BHS7" s="40"/>
      <c r="BHT7" s="40"/>
      <c r="BHU7" s="40"/>
      <c r="BHV7" s="40"/>
      <c r="BHW7" s="40"/>
      <c r="BHX7" s="40"/>
      <c r="BHY7" s="40"/>
      <c r="BHZ7" s="40"/>
      <c r="BIA7" s="40"/>
      <c r="BIB7" s="40"/>
      <c r="BIC7" s="40"/>
      <c r="BID7" s="40"/>
      <c r="BIE7" s="40"/>
      <c r="BIF7" s="40"/>
      <c r="BIG7" s="40"/>
      <c r="BIH7" s="40"/>
      <c r="BII7" s="40"/>
      <c r="BIJ7" s="40"/>
      <c r="BIK7" s="40"/>
      <c r="BIL7" s="40"/>
      <c r="BIM7" s="40"/>
      <c r="BIN7" s="40"/>
      <c r="BIO7" s="40"/>
      <c r="BIP7" s="40"/>
      <c r="BIQ7" s="40"/>
      <c r="BIR7" s="40"/>
      <c r="BIS7" s="40"/>
      <c r="BIT7" s="40"/>
      <c r="BIU7" s="40"/>
      <c r="BIV7" s="40"/>
      <c r="BIW7" s="40"/>
      <c r="BIX7" s="40"/>
      <c r="BIY7" s="40"/>
      <c r="BIZ7" s="40"/>
      <c r="BJA7" s="40"/>
      <c r="BJB7" s="40"/>
      <c r="BJC7" s="40"/>
      <c r="BJD7" s="40"/>
      <c r="BJE7" s="40"/>
      <c r="BJF7" s="40"/>
      <c r="BJG7" s="40"/>
      <c r="BJH7" s="40"/>
      <c r="BJI7" s="40"/>
      <c r="BJJ7" s="40"/>
      <c r="BJK7" s="40"/>
      <c r="BJL7" s="40"/>
      <c r="BJM7" s="40"/>
      <c r="BJN7" s="40"/>
      <c r="BJO7" s="40"/>
      <c r="BJP7" s="40"/>
      <c r="BJQ7" s="40"/>
      <c r="BJR7" s="40"/>
      <c r="BJS7" s="40"/>
      <c r="BJT7" s="40"/>
      <c r="BJU7" s="40"/>
      <c r="BJV7" s="40"/>
      <c r="BJW7" s="40"/>
      <c r="BJX7" s="40"/>
      <c r="BJY7" s="40"/>
      <c r="BJZ7" s="40"/>
      <c r="BKA7" s="40"/>
      <c r="BKB7" s="40"/>
      <c r="BKC7" s="40"/>
      <c r="BKD7" s="40"/>
      <c r="BKE7" s="40"/>
      <c r="BKF7" s="40"/>
      <c r="BKG7" s="40"/>
      <c r="BKH7" s="40"/>
      <c r="BKI7" s="40"/>
      <c r="BKJ7" s="40"/>
      <c r="BKK7" s="40"/>
      <c r="BKL7" s="40"/>
      <c r="BKM7" s="40"/>
      <c r="BKN7" s="40"/>
      <c r="BKO7" s="40"/>
      <c r="BKP7" s="40"/>
      <c r="BKQ7" s="40"/>
      <c r="BKR7" s="40"/>
      <c r="BKS7" s="40"/>
      <c r="BKT7" s="40"/>
      <c r="BKU7" s="40"/>
      <c r="BKV7" s="40"/>
      <c r="BKW7" s="40"/>
      <c r="BKX7" s="40"/>
      <c r="BKY7" s="40"/>
      <c r="BKZ7" s="40"/>
      <c r="BLA7" s="40"/>
      <c r="BLB7" s="40"/>
      <c r="BLC7" s="40"/>
      <c r="BLD7" s="40"/>
      <c r="BLE7" s="40"/>
      <c r="BLF7" s="40"/>
      <c r="BLG7" s="40"/>
      <c r="BLH7" s="40"/>
      <c r="BLI7" s="40"/>
      <c r="BLJ7" s="40"/>
      <c r="BLK7" s="40"/>
      <c r="BLL7" s="40"/>
      <c r="BLM7" s="40"/>
      <c r="BLN7" s="40"/>
      <c r="BLO7" s="40"/>
      <c r="BLP7" s="40"/>
      <c r="BLQ7" s="40"/>
      <c r="BLR7" s="40"/>
      <c r="BLS7" s="40"/>
      <c r="BLT7" s="40"/>
      <c r="BLU7" s="40"/>
      <c r="BLV7" s="40"/>
      <c r="BLW7" s="40"/>
      <c r="BLX7" s="40"/>
      <c r="BLY7" s="40"/>
      <c r="BLZ7" s="40"/>
      <c r="BMA7" s="40"/>
      <c r="BMB7" s="40"/>
      <c r="BMC7" s="40"/>
      <c r="BMD7" s="40"/>
      <c r="BME7" s="40"/>
      <c r="BMF7" s="40"/>
      <c r="BMG7" s="40"/>
      <c r="BMH7" s="40"/>
      <c r="BMI7" s="40"/>
      <c r="BMJ7" s="40"/>
      <c r="BMK7" s="40"/>
      <c r="BML7" s="40"/>
      <c r="BMM7" s="40"/>
      <c r="BMN7" s="40"/>
      <c r="BMO7" s="40"/>
      <c r="BMP7" s="40"/>
      <c r="BMQ7" s="40"/>
      <c r="BMR7" s="40"/>
      <c r="BMS7" s="40"/>
      <c r="BMT7" s="40"/>
      <c r="BMU7" s="40"/>
      <c r="BMV7" s="40"/>
      <c r="BMW7" s="40"/>
      <c r="BMX7" s="40"/>
      <c r="BMY7" s="40"/>
      <c r="BMZ7" s="40"/>
      <c r="BNA7" s="40"/>
      <c r="BNB7" s="40"/>
      <c r="BNC7" s="40"/>
      <c r="BND7" s="40"/>
      <c r="BNE7" s="40"/>
      <c r="BNF7" s="40"/>
      <c r="BNG7" s="40"/>
      <c r="BNH7" s="40"/>
      <c r="BNI7" s="40"/>
      <c r="BNJ7" s="40"/>
      <c r="BNK7" s="40"/>
      <c r="BNL7" s="40"/>
      <c r="BNM7" s="40"/>
      <c r="BNN7" s="40"/>
      <c r="BNO7" s="40"/>
      <c r="BNP7" s="40"/>
      <c r="BNQ7" s="40"/>
      <c r="BNR7" s="40"/>
      <c r="BNS7" s="40"/>
      <c r="BNT7" s="40"/>
      <c r="BNU7" s="40"/>
      <c r="BNV7" s="40"/>
      <c r="BNW7" s="40"/>
      <c r="BNX7" s="40"/>
      <c r="BNY7" s="40"/>
      <c r="BNZ7" s="40"/>
      <c r="BOA7" s="40"/>
      <c r="BOB7" s="40"/>
      <c r="BOC7" s="40"/>
      <c r="BOD7" s="40"/>
      <c r="BOE7" s="40"/>
      <c r="BOF7" s="40"/>
      <c r="BOG7" s="40"/>
      <c r="BOH7" s="40"/>
      <c r="BOI7" s="40"/>
      <c r="BOJ7" s="40"/>
      <c r="BOK7" s="40"/>
      <c r="BOL7" s="40"/>
      <c r="BOM7" s="40"/>
      <c r="BON7" s="40"/>
      <c r="BOO7" s="40"/>
      <c r="BOP7" s="40"/>
      <c r="BOQ7" s="40"/>
      <c r="BOR7" s="40"/>
      <c r="BOS7" s="40"/>
      <c r="BOT7" s="40"/>
      <c r="BOU7" s="40"/>
      <c r="BOV7" s="40"/>
      <c r="BOW7" s="40"/>
      <c r="BOX7" s="40"/>
      <c r="BOY7" s="40"/>
      <c r="BOZ7" s="40"/>
      <c r="BPA7" s="40"/>
      <c r="BPB7" s="40"/>
      <c r="BPC7" s="40"/>
      <c r="BPD7" s="40"/>
      <c r="BPE7" s="40"/>
      <c r="BPF7" s="40"/>
      <c r="BPG7" s="40"/>
      <c r="BPH7" s="40"/>
      <c r="BPI7" s="40"/>
      <c r="BPJ7" s="40"/>
      <c r="BPK7" s="40"/>
      <c r="BPL7" s="40"/>
      <c r="BPM7" s="40"/>
      <c r="BPN7" s="40"/>
      <c r="BPO7" s="40"/>
      <c r="BPP7" s="40"/>
      <c r="BPQ7" s="40"/>
      <c r="BPR7" s="40"/>
      <c r="BPS7" s="40"/>
      <c r="BPT7" s="40"/>
      <c r="BPU7" s="40"/>
      <c r="BPV7" s="40"/>
      <c r="BPW7" s="40"/>
      <c r="BPX7" s="40"/>
      <c r="BPY7" s="40"/>
      <c r="BPZ7" s="40"/>
      <c r="BQA7" s="40"/>
      <c r="BQB7" s="40"/>
      <c r="BQC7" s="40"/>
      <c r="BQD7" s="40"/>
      <c r="BQE7" s="40"/>
      <c r="BQF7" s="40"/>
      <c r="BQG7" s="40"/>
      <c r="BQH7" s="40"/>
      <c r="BQI7" s="40"/>
      <c r="BQJ7" s="40"/>
      <c r="BQK7" s="40"/>
      <c r="BQL7" s="40"/>
      <c r="BQM7" s="40"/>
      <c r="BQN7" s="40"/>
      <c r="BQO7" s="40"/>
      <c r="BQP7" s="40"/>
      <c r="BQQ7" s="40"/>
      <c r="BQR7" s="40"/>
      <c r="BQS7" s="40"/>
      <c r="BQT7" s="40"/>
      <c r="BQU7" s="40"/>
      <c r="BQV7" s="40"/>
      <c r="BQW7" s="40"/>
      <c r="BQX7" s="40"/>
      <c r="BQY7" s="40"/>
      <c r="BQZ7" s="40"/>
      <c r="BRA7" s="40"/>
      <c r="BRB7" s="40"/>
      <c r="BRC7" s="40"/>
      <c r="BRD7" s="40"/>
      <c r="BRE7" s="40"/>
      <c r="BRF7" s="40"/>
      <c r="BRG7" s="40"/>
      <c r="BRH7" s="40"/>
      <c r="BRI7" s="40"/>
      <c r="BRJ7" s="40"/>
      <c r="BRK7" s="40"/>
      <c r="BRL7" s="40"/>
      <c r="BRM7" s="40"/>
      <c r="BRN7" s="40"/>
      <c r="BRO7" s="40"/>
      <c r="BRP7" s="40"/>
      <c r="BRQ7" s="40"/>
      <c r="BRR7" s="40"/>
      <c r="BRS7" s="40"/>
      <c r="BRT7" s="40"/>
      <c r="BRU7" s="40"/>
      <c r="BRV7" s="40"/>
      <c r="BRW7" s="40"/>
      <c r="BRX7" s="40"/>
      <c r="BRY7" s="40"/>
      <c r="BRZ7" s="40"/>
      <c r="BSA7" s="40"/>
      <c r="BSB7" s="40"/>
      <c r="BSC7" s="40"/>
      <c r="BSD7" s="40"/>
      <c r="BSE7" s="40"/>
      <c r="BSF7" s="40"/>
      <c r="BSG7" s="40"/>
      <c r="BSH7" s="40"/>
      <c r="BSI7" s="40"/>
      <c r="BSJ7" s="40"/>
      <c r="BSK7" s="40"/>
      <c r="BSL7" s="40"/>
      <c r="BSM7" s="40"/>
      <c r="BSN7" s="40"/>
      <c r="BSO7" s="40"/>
      <c r="BSP7" s="40"/>
      <c r="BSQ7" s="40"/>
      <c r="BSR7" s="40"/>
      <c r="BSS7" s="40"/>
      <c r="BST7" s="40"/>
      <c r="BSU7" s="40"/>
      <c r="BSV7" s="40"/>
      <c r="BSW7" s="40"/>
      <c r="BSX7" s="40"/>
      <c r="BSY7" s="40"/>
      <c r="BSZ7" s="40"/>
      <c r="BTA7" s="40"/>
      <c r="BTB7" s="40"/>
      <c r="BTC7" s="40"/>
      <c r="BTD7" s="40"/>
      <c r="BTE7" s="40"/>
      <c r="BTF7" s="40"/>
      <c r="BTG7" s="40"/>
      <c r="BTH7" s="40"/>
      <c r="BTI7" s="40"/>
      <c r="BTJ7" s="40"/>
      <c r="BTK7" s="40"/>
      <c r="BTL7" s="40"/>
      <c r="BTM7" s="40"/>
      <c r="BTN7" s="40"/>
      <c r="BTO7" s="40"/>
      <c r="BTP7" s="40"/>
      <c r="BTQ7" s="40"/>
      <c r="BTR7" s="40"/>
      <c r="BTS7" s="40"/>
      <c r="BTT7" s="40"/>
      <c r="BTU7" s="40"/>
      <c r="BTV7" s="40"/>
      <c r="BTW7" s="40"/>
      <c r="BTX7" s="40"/>
      <c r="BTY7" s="40"/>
      <c r="BTZ7" s="40"/>
      <c r="BUA7" s="40"/>
      <c r="BUB7" s="40"/>
      <c r="BUC7" s="40"/>
      <c r="BUD7" s="40"/>
      <c r="BUE7" s="40"/>
      <c r="BUF7" s="40"/>
      <c r="BUG7" s="40"/>
      <c r="BUH7" s="40"/>
      <c r="BUI7" s="40"/>
      <c r="BUJ7" s="40"/>
      <c r="BUK7" s="40"/>
      <c r="BUL7" s="40"/>
      <c r="BUM7" s="40"/>
      <c r="BUN7" s="40"/>
      <c r="BUO7" s="40"/>
      <c r="BUP7" s="40"/>
      <c r="BUQ7" s="40"/>
      <c r="BUR7" s="40"/>
      <c r="BUS7" s="40"/>
      <c r="BUT7" s="40"/>
      <c r="BUU7" s="40"/>
      <c r="BUV7" s="40"/>
      <c r="BUW7" s="40"/>
      <c r="BUX7" s="40"/>
      <c r="BUY7" s="40"/>
      <c r="BUZ7" s="40"/>
      <c r="BVA7" s="40"/>
      <c r="BVB7" s="40"/>
      <c r="BVC7" s="40"/>
      <c r="BVD7" s="40"/>
      <c r="BVE7" s="40"/>
      <c r="BVF7" s="40"/>
      <c r="BVG7" s="40"/>
      <c r="BVH7" s="40"/>
      <c r="BVI7" s="40"/>
      <c r="BVJ7" s="40"/>
      <c r="BVK7" s="40"/>
      <c r="BVL7" s="40"/>
      <c r="BVM7" s="40"/>
      <c r="BVN7" s="40"/>
      <c r="BVO7" s="40"/>
      <c r="BVP7" s="40"/>
      <c r="BVQ7" s="40"/>
      <c r="BVR7" s="40"/>
      <c r="BVS7" s="40"/>
      <c r="BVT7" s="40"/>
      <c r="BVU7" s="40"/>
      <c r="BVV7" s="40"/>
      <c r="BVW7" s="40"/>
      <c r="BVX7" s="40"/>
      <c r="BVY7" s="40"/>
      <c r="BVZ7" s="40"/>
      <c r="BWA7" s="40"/>
      <c r="BWB7" s="40"/>
      <c r="BWC7" s="40"/>
      <c r="BWD7" s="40"/>
      <c r="BWE7" s="40"/>
      <c r="BWF7" s="40"/>
      <c r="BWG7" s="40"/>
      <c r="BWH7" s="40"/>
      <c r="BWI7" s="40"/>
      <c r="BWJ7" s="40"/>
      <c r="BWK7" s="40"/>
      <c r="BWL7" s="40"/>
      <c r="BWM7" s="40"/>
      <c r="BWN7" s="40"/>
      <c r="BWO7" s="40"/>
      <c r="BWP7" s="40"/>
      <c r="BWQ7" s="40"/>
      <c r="BWR7" s="40"/>
      <c r="BWS7" s="40"/>
      <c r="BWT7" s="40"/>
      <c r="BWU7" s="40"/>
      <c r="BWV7" s="40"/>
      <c r="BWW7" s="40"/>
      <c r="BWX7" s="40"/>
      <c r="BWY7" s="40"/>
      <c r="BWZ7" s="40"/>
      <c r="BXA7" s="40"/>
      <c r="BXB7" s="40"/>
      <c r="BXC7" s="40"/>
      <c r="BXD7" s="40"/>
      <c r="BXE7" s="40"/>
      <c r="BXF7" s="40"/>
      <c r="BXG7" s="40"/>
      <c r="BXH7" s="40"/>
      <c r="BXI7" s="40"/>
      <c r="BXJ7" s="40"/>
      <c r="BXK7" s="40"/>
      <c r="BXL7" s="40"/>
      <c r="BXM7" s="40"/>
      <c r="BXN7" s="40"/>
      <c r="BXO7" s="40"/>
      <c r="BXP7" s="40"/>
      <c r="BXQ7" s="40"/>
      <c r="BXR7" s="40"/>
      <c r="BXS7" s="40"/>
      <c r="BXT7" s="40"/>
      <c r="BXU7" s="40"/>
      <c r="BXV7" s="40"/>
      <c r="BXW7" s="40"/>
      <c r="BXX7" s="40"/>
      <c r="BXY7" s="40"/>
      <c r="BXZ7" s="40"/>
      <c r="BYA7" s="40"/>
      <c r="BYB7" s="40"/>
      <c r="BYC7" s="40"/>
      <c r="BYD7" s="40"/>
      <c r="BYE7" s="40"/>
      <c r="BYF7" s="40"/>
      <c r="BYG7" s="40"/>
      <c r="BYH7" s="40"/>
      <c r="BYI7" s="40"/>
      <c r="BYJ7" s="40"/>
      <c r="BYK7" s="40"/>
      <c r="BYL7" s="40"/>
      <c r="BYM7" s="40"/>
      <c r="BYN7" s="40"/>
      <c r="BYO7" s="40"/>
      <c r="BYP7" s="40"/>
      <c r="BYQ7" s="40"/>
      <c r="BYR7" s="40"/>
      <c r="BYS7" s="40"/>
      <c r="BYT7" s="40"/>
      <c r="BYU7" s="40"/>
      <c r="BYV7" s="40"/>
      <c r="BYW7" s="40"/>
      <c r="BYX7" s="40"/>
      <c r="BYY7" s="40"/>
      <c r="BYZ7" s="40"/>
      <c r="BZA7" s="40"/>
      <c r="BZB7" s="40"/>
      <c r="BZC7" s="40"/>
      <c r="BZD7" s="40"/>
      <c r="BZE7" s="40"/>
      <c r="BZF7" s="40"/>
      <c r="BZG7" s="40"/>
      <c r="BZH7" s="40"/>
      <c r="BZI7" s="40"/>
      <c r="BZJ7" s="40"/>
      <c r="BZK7" s="40"/>
      <c r="BZL7" s="40"/>
      <c r="BZM7" s="40"/>
      <c r="BZN7" s="40"/>
      <c r="BZO7" s="40"/>
      <c r="BZP7" s="40"/>
      <c r="BZQ7" s="40"/>
      <c r="BZR7" s="40"/>
      <c r="BZS7" s="40"/>
      <c r="BZT7" s="40"/>
      <c r="BZU7" s="40"/>
      <c r="BZV7" s="40"/>
      <c r="BZW7" s="40"/>
      <c r="BZX7" s="40"/>
      <c r="BZY7" s="40"/>
      <c r="BZZ7" s="40"/>
      <c r="CAA7" s="40"/>
      <c r="CAB7" s="40"/>
      <c r="CAC7" s="40"/>
      <c r="CAD7" s="40"/>
      <c r="CAE7" s="40"/>
      <c r="CAF7" s="40"/>
      <c r="CAG7" s="40"/>
      <c r="CAH7" s="40"/>
      <c r="CAI7" s="40"/>
      <c r="CAJ7" s="40"/>
      <c r="CAK7" s="40"/>
      <c r="CAL7" s="40"/>
      <c r="CAM7" s="40"/>
      <c r="CAN7" s="40"/>
      <c r="CAO7" s="40"/>
      <c r="CAP7" s="40"/>
      <c r="CAQ7" s="40"/>
      <c r="CAR7" s="40"/>
      <c r="CAS7" s="40"/>
      <c r="CAT7" s="40"/>
      <c r="CAU7" s="40"/>
      <c r="CAV7" s="40"/>
      <c r="CAW7" s="40"/>
      <c r="CAX7" s="40"/>
      <c r="CAY7" s="40"/>
      <c r="CAZ7" s="40"/>
      <c r="CBA7" s="40"/>
      <c r="CBB7" s="40"/>
      <c r="CBC7" s="40"/>
      <c r="CBD7" s="40"/>
      <c r="CBE7" s="40"/>
      <c r="CBF7" s="40"/>
      <c r="CBG7" s="40"/>
      <c r="CBH7" s="40"/>
      <c r="CBI7" s="40"/>
      <c r="CBJ7" s="40"/>
      <c r="CBK7" s="40"/>
      <c r="CBL7" s="40"/>
      <c r="CBM7" s="40"/>
      <c r="CBN7" s="40"/>
      <c r="CBO7" s="40"/>
      <c r="CBP7" s="40"/>
      <c r="CBQ7" s="40"/>
      <c r="CBR7" s="40"/>
      <c r="CBS7" s="40"/>
      <c r="CBT7" s="40"/>
      <c r="CBU7" s="40"/>
      <c r="CBV7" s="40"/>
      <c r="CBW7" s="40"/>
      <c r="CBX7" s="40"/>
      <c r="CBY7" s="40"/>
      <c r="CBZ7" s="40"/>
      <c r="CCA7" s="40"/>
      <c r="CCB7" s="40"/>
      <c r="CCC7" s="40"/>
      <c r="CCD7" s="40"/>
      <c r="CCE7" s="40"/>
      <c r="CCF7" s="40"/>
      <c r="CCG7" s="40"/>
      <c r="CCH7" s="40"/>
      <c r="CCI7" s="40"/>
      <c r="CCJ7" s="40"/>
      <c r="CCK7" s="40"/>
      <c r="CCL7" s="40"/>
      <c r="CCM7" s="40"/>
      <c r="CCN7" s="40"/>
      <c r="CCO7" s="40"/>
      <c r="CCP7" s="40"/>
      <c r="CCQ7" s="40"/>
      <c r="CCR7" s="40"/>
      <c r="CCS7" s="40"/>
      <c r="CCT7" s="40"/>
      <c r="CCU7" s="40"/>
      <c r="CCV7" s="40"/>
      <c r="CCW7" s="40"/>
      <c r="CCX7" s="40"/>
      <c r="CCY7" s="40"/>
      <c r="CCZ7" s="40"/>
      <c r="CDA7" s="40"/>
      <c r="CDB7" s="40"/>
      <c r="CDC7" s="40"/>
      <c r="CDD7" s="40"/>
      <c r="CDE7" s="40"/>
      <c r="CDF7" s="40"/>
      <c r="CDG7" s="40"/>
      <c r="CDH7" s="40"/>
      <c r="CDI7" s="40"/>
      <c r="CDJ7" s="40"/>
      <c r="CDK7" s="40"/>
      <c r="CDL7" s="40"/>
      <c r="CDM7" s="40"/>
      <c r="CDN7" s="40"/>
      <c r="CDO7" s="40"/>
      <c r="CDP7" s="40"/>
      <c r="CDQ7" s="40"/>
      <c r="CDR7" s="40"/>
      <c r="CDS7" s="40"/>
      <c r="CDT7" s="40"/>
      <c r="CDU7" s="40"/>
      <c r="CDV7" s="40"/>
      <c r="CDW7" s="40"/>
      <c r="CDX7" s="40"/>
      <c r="CDY7" s="40"/>
      <c r="CDZ7" s="40"/>
      <c r="CEA7" s="40"/>
      <c r="CEB7" s="40"/>
      <c r="CEC7" s="40"/>
      <c r="CED7" s="40"/>
      <c r="CEE7" s="40"/>
      <c r="CEF7" s="40"/>
      <c r="CEG7" s="40"/>
      <c r="CEH7" s="40"/>
      <c r="CEI7" s="40"/>
      <c r="CEJ7" s="40"/>
      <c r="CEK7" s="40"/>
      <c r="CEL7" s="40"/>
      <c r="CEM7" s="40"/>
      <c r="CEN7" s="40"/>
      <c r="CEO7" s="40"/>
      <c r="CEP7" s="40"/>
      <c r="CEQ7" s="40"/>
      <c r="CER7" s="40"/>
      <c r="CES7" s="40"/>
      <c r="CET7" s="40"/>
      <c r="CEU7" s="40"/>
      <c r="CEV7" s="40"/>
      <c r="CEW7" s="40"/>
      <c r="CEX7" s="40"/>
      <c r="CEY7" s="40"/>
      <c r="CEZ7" s="40"/>
      <c r="CFA7" s="40"/>
      <c r="CFB7" s="40"/>
      <c r="CFC7" s="40"/>
      <c r="CFD7" s="40"/>
      <c r="CFE7" s="40"/>
      <c r="CFF7" s="40"/>
      <c r="CFG7" s="40"/>
      <c r="CFH7" s="40"/>
      <c r="CFI7" s="40"/>
      <c r="CFJ7" s="40"/>
      <c r="CFK7" s="40"/>
      <c r="CFL7" s="40"/>
      <c r="CFM7" s="40"/>
      <c r="CFN7" s="40"/>
      <c r="CFO7" s="40"/>
      <c r="CFP7" s="40"/>
      <c r="CFQ7" s="40"/>
      <c r="CFR7" s="40"/>
      <c r="CFS7" s="40"/>
      <c r="CFT7" s="40"/>
      <c r="CFU7" s="40"/>
      <c r="CFV7" s="40"/>
      <c r="CFW7" s="40"/>
      <c r="CFX7" s="40"/>
      <c r="CFY7" s="40"/>
      <c r="CFZ7" s="40"/>
      <c r="CGA7" s="40"/>
      <c r="CGB7" s="40"/>
      <c r="CGC7" s="40"/>
      <c r="CGD7" s="40"/>
      <c r="CGE7" s="40"/>
      <c r="CGF7" s="40"/>
      <c r="CGG7" s="40"/>
      <c r="CGH7" s="40"/>
      <c r="CGI7" s="40"/>
      <c r="CGJ7" s="40"/>
      <c r="CGK7" s="40"/>
      <c r="CGL7" s="40"/>
      <c r="CGM7" s="40"/>
      <c r="CGN7" s="40"/>
      <c r="CGO7" s="40"/>
      <c r="CGP7" s="40"/>
      <c r="CGQ7" s="40"/>
      <c r="CGR7" s="40"/>
      <c r="CGS7" s="40"/>
      <c r="CGT7" s="40"/>
      <c r="CGU7" s="40"/>
      <c r="CGV7" s="40"/>
      <c r="CGW7" s="40"/>
      <c r="CGX7" s="40"/>
      <c r="CGY7" s="40"/>
      <c r="CGZ7" s="40"/>
      <c r="CHA7" s="40"/>
      <c r="CHB7" s="40"/>
      <c r="CHC7" s="40"/>
      <c r="CHD7" s="40"/>
      <c r="CHE7" s="40"/>
      <c r="CHF7" s="40"/>
      <c r="CHG7" s="40"/>
      <c r="CHH7" s="40"/>
      <c r="CHI7" s="40"/>
      <c r="CHJ7" s="40"/>
      <c r="CHK7" s="40"/>
      <c r="CHL7" s="40"/>
      <c r="CHM7" s="40"/>
      <c r="CHN7" s="40"/>
      <c r="CHO7" s="40"/>
      <c r="CHP7" s="40"/>
      <c r="CHQ7" s="40"/>
      <c r="CHR7" s="40"/>
      <c r="CHS7" s="40"/>
      <c r="CHT7" s="40"/>
      <c r="CHU7" s="40"/>
      <c r="CHV7" s="40"/>
      <c r="CHW7" s="40"/>
      <c r="CHX7" s="40"/>
      <c r="CHY7" s="40"/>
      <c r="CHZ7" s="40"/>
      <c r="CIA7" s="40"/>
      <c r="CIB7" s="40"/>
      <c r="CIC7" s="40"/>
      <c r="CID7" s="40"/>
      <c r="CIE7" s="40"/>
      <c r="CIF7" s="40"/>
      <c r="CIG7" s="40"/>
      <c r="CIH7" s="40"/>
      <c r="CII7" s="40"/>
      <c r="CIJ7" s="40"/>
      <c r="CIK7" s="40"/>
      <c r="CIL7" s="40"/>
      <c r="CIM7" s="40"/>
      <c r="CIN7" s="40"/>
      <c r="CIO7" s="40"/>
      <c r="CIP7" s="40"/>
      <c r="CIQ7" s="40"/>
      <c r="CIR7" s="40"/>
      <c r="CIS7" s="40"/>
      <c r="CIT7" s="40"/>
      <c r="CIU7" s="40"/>
      <c r="CIV7" s="40"/>
      <c r="CIW7" s="40"/>
      <c r="CIX7" s="40"/>
      <c r="CIY7" s="40"/>
      <c r="CIZ7" s="40"/>
      <c r="CJA7" s="40"/>
      <c r="CJB7" s="40"/>
      <c r="CJC7" s="40"/>
      <c r="CJD7" s="40"/>
      <c r="CJE7" s="40"/>
      <c r="CJF7" s="40"/>
      <c r="CJG7" s="40"/>
      <c r="CJH7" s="40"/>
      <c r="CJI7" s="40"/>
      <c r="CJJ7" s="40"/>
      <c r="CJK7" s="40"/>
      <c r="CJL7" s="40"/>
      <c r="CJM7" s="40"/>
      <c r="CJN7" s="40"/>
      <c r="CJO7" s="40"/>
      <c r="CJP7" s="40"/>
      <c r="CJQ7" s="40"/>
      <c r="CJR7" s="40"/>
      <c r="CJS7" s="40"/>
      <c r="CJT7" s="40"/>
      <c r="CJU7" s="40"/>
      <c r="CJV7" s="40"/>
      <c r="CJW7" s="40"/>
      <c r="CJX7" s="40"/>
      <c r="CJY7" s="40"/>
      <c r="CJZ7" s="40"/>
      <c r="CKA7" s="40"/>
      <c r="CKB7" s="40"/>
      <c r="CKC7" s="40"/>
      <c r="CKD7" s="40"/>
      <c r="CKE7" s="40"/>
      <c r="CKF7" s="40"/>
      <c r="CKG7" s="40"/>
      <c r="CKH7" s="40"/>
      <c r="CKI7" s="40"/>
      <c r="CKJ7" s="40"/>
      <c r="CKK7" s="40"/>
      <c r="CKL7" s="40"/>
      <c r="CKM7" s="40"/>
      <c r="CKN7" s="40"/>
      <c r="CKO7" s="40"/>
      <c r="CKP7" s="40"/>
      <c r="CKQ7" s="40"/>
      <c r="CKR7" s="40"/>
      <c r="CKS7" s="40"/>
      <c r="CKT7" s="40"/>
      <c r="CKU7" s="40"/>
      <c r="CKV7" s="40"/>
      <c r="CKW7" s="40"/>
      <c r="CKX7" s="40"/>
      <c r="CKY7" s="40"/>
      <c r="CKZ7" s="40"/>
      <c r="CLA7" s="40"/>
      <c r="CLB7" s="40"/>
      <c r="CLC7" s="40"/>
      <c r="CLD7" s="40"/>
      <c r="CLE7" s="40"/>
      <c r="CLF7" s="40"/>
      <c r="CLG7" s="40"/>
      <c r="CLH7" s="40"/>
      <c r="CLI7" s="40"/>
      <c r="CLJ7" s="40"/>
      <c r="CLK7" s="40"/>
      <c r="CLL7" s="40"/>
      <c r="CLM7" s="40"/>
      <c r="CLN7" s="40"/>
      <c r="CLO7" s="40"/>
      <c r="CLP7" s="40"/>
      <c r="CLQ7" s="40"/>
      <c r="CLR7" s="40"/>
      <c r="CLS7" s="40"/>
      <c r="CLT7" s="40"/>
      <c r="CLU7" s="40"/>
      <c r="CLV7" s="40"/>
      <c r="CLW7" s="40"/>
      <c r="CLX7" s="40"/>
      <c r="CLY7" s="40"/>
      <c r="CLZ7" s="40"/>
      <c r="CMA7" s="40"/>
      <c r="CMB7" s="40"/>
      <c r="CMC7" s="40"/>
      <c r="CMD7" s="40"/>
      <c r="CME7" s="40"/>
      <c r="CMF7" s="40"/>
      <c r="CMG7" s="40"/>
      <c r="CMH7" s="40"/>
      <c r="CMI7" s="40"/>
      <c r="CMJ7" s="40"/>
      <c r="CMK7" s="40"/>
      <c r="CML7" s="40"/>
      <c r="CMM7" s="40"/>
      <c r="CMN7" s="40"/>
      <c r="CMO7" s="40"/>
      <c r="CMP7" s="40"/>
      <c r="CMQ7" s="40"/>
      <c r="CMR7" s="40"/>
      <c r="CMS7" s="40"/>
      <c r="CMT7" s="40"/>
      <c r="CMU7" s="40"/>
      <c r="CMV7" s="40"/>
      <c r="CMW7" s="40"/>
      <c r="CMX7" s="40"/>
      <c r="CMY7" s="40"/>
      <c r="CMZ7" s="40"/>
      <c r="CNA7" s="40"/>
      <c r="CNB7" s="40"/>
      <c r="CNC7" s="40"/>
      <c r="CND7" s="40"/>
      <c r="CNE7" s="40"/>
      <c r="CNF7" s="40"/>
      <c r="CNG7" s="40"/>
      <c r="CNH7" s="40"/>
      <c r="CNI7" s="40"/>
      <c r="CNJ7" s="40"/>
      <c r="CNK7" s="40"/>
      <c r="CNL7" s="40"/>
      <c r="CNM7" s="40"/>
      <c r="CNN7" s="40"/>
      <c r="CNO7" s="40"/>
      <c r="CNP7" s="40"/>
      <c r="CNQ7" s="40"/>
      <c r="CNR7" s="40"/>
      <c r="CNS7" s="40"/>
      <c r="CNT7" s="40"/>
      <c r="CNU7" s="40"/>
      <c r="CNV7" s="40"/>
      <c r="CNW7" s="40"/>
      <c r="CNX7" s="40"/>
      <c r="CNY7" s="40"/>
      <c r="CNZ7" s="40"/>
      <c r="COA7" s="40"/>
      <c r="COB7" s="40"/>
      <c r="COC7" s="40"/>
      <c r="COD7" s="40"/>
      <c r="COE7" s="40"/>
      <c r="COF7" s="40"/>
      <c r="COG7" s="40"/>
      <c r="COH7" s="40"/>
      <c r="COI7" s="40"/>
      <c r="COJ7" s="40"/>
      <c r="COK7" s="40"/>
      <c r="COL7" s="40"/>
      <c r="COM7" s="40"/>
      <c r="CON7" s="40"/>
      <c r="COO7" s="40"/>
      <c r="COP7" s="40"/>
      <c r="COQ7" s="40"/>
      <c r="COR7" s="40"/>
      <c r="COS7" s="40"/>
      <c r="COT7" s="40"/>
      <c r="COU7" s="40"/>
      <c r="COV7" s="40"/>
      <c r="COW7" s="40"/>
      <c r="COX7" s="40"/>
      <c r="COY7" s="40"/>
      <c r="COZ7" s="40"/>
      <c r="CPA7" s="40"/>
      <c r="CPB7" s="40"/>
      <c r="CPC7" s="40"/>
      <c r="CPD7" s="40"/>
      <c r="CPE7" s="40"/>
      <c r="CPF7" s="40"/>
      <c r="CPG7" s="40"/>
      <c r="CPH7" s="40"/>
      <c r="CPI7" s="40"/>
      <c r="CPJ7" s="40"/>
      <c r="CPK7" s="40"/>
      <c r="CPL7" s="40"/>
      <c r="CPM7" s="40"/>
      <c r="CPN7" s="40"/>
      <c r="CPO7" s="40"/>
      <c r="CPP7" s="40"/>
      <c r="CPQ7" s="40"/>
      <c r="CPR7" s="40"/>
      <c r="CPS7" s="40"/>
      <c r="CPT7" s="40"/>
      <c r="CPU7" s="40"/>
      <c r="CPV7" s="40"/>
      <c r="CPW7" s="40"/>
      <c r="CPX7" s="40"/>
      <c r="CPY7" s="40"/>
      <c r="CPZ7" s="40"/>
      <c r="CQA7" s="40"/>
      <c r="CQB7" s="40"/>
      <c r="CQC7" s="40"/>
      <c r="CQD7" s="40"/>
      <c r="CQE7" s="40"/>
      <c r="CQF7" s="40"/>
      <c r="CQG7" s="40"/>
      <c r="CQH7" s="40"/>
      <c r="CQI7" s="40"/>
      <c r="CQJ7" s="40"/>
      <c r="CQK7" s="40"/>
      <c r="CQL7" s="40"/>
      <c r="CQM7" s="40"/>
      <c r="CQN7" s="40"/>
      <c r="CQO7" s="40"/>
      <c r="CQP7" s="40"/>
      <c r="CQQ7" s="40"/>
      <c r="CQR7" s="40"/>
      <c r="CQS7" s="40"/>
      <c r="CQT7" s="40"/>
      <c r="CQU7" s="40"/>
      <c r="CQV7" s="40"/>
      <c r="CQW7" s="40"/>
      <c r="CQX7" s="40"/>
      <c r="CQY7" s="40"/>
      <c r="CQZ7" s="40"/>
      <c r="CRA7" s="40"/>
      <c r="CRB7" s="40"/>
      <c r="CRC7" s="40"/>
      <c r="CRD7" s="40"/>
      <c r="CRE7" s="40"/>
      <c r="CRF7" s="40"/>
      <c r="CRG7" s="40"/>
      <c r="CRH7" s="40"/>
      <c r="CRI7" s="40"/>
      <c r="CRJ7" s="40"/>
      <c r="CRK7" s="40"/>
      <c r="CRL7" s="40"/>
      <c r="CRM7" s="40"/>
      <c r="CRN7" s="40"/>
      <c r="CRO7" s="40"/>
      <c r="CRP7" s="40"/>
      <c r="CRQ7" s="40"/>
      <c r="CRR7" s="40"/>
      <c r="CRS7" s="40"/>
      <c r="CRT7" s="40"/>
      <c r="CRU7" s="40"/>
      <c r="CRV7" s="40"/>
      <c r="CRW7" s="40"/>
      <c r="CRX7" s="40"/>
      <c r="CRY7" s="40"/>
      <c r="CRZ7" s="40"/>
      <c r="CSA7" s="40"/>
      <c r="CSB7" s="40"/>
      <c r="CSC7" s="40"/>
      <c r="CSD7" s="40"/>
      <c r="CSE7" s="40"/>
      <c r="CSF7" s="40"/>
      <c r="CSG7" s="40"/>
      <c r="CSH7" s="40"/>
      <c r="CSI7" s="40"/>
      <c r="CSJ7" s="40"/>
      <c r="CSK7" s="40"/>
      <c r="CSL7" s="40"/>
      <c r="CSM7" s="40"/>
      <c r="CSN7" s="40"/>
      <c r="CSO7" s="40"/>
      <c r="CSP7" s="40"/>
      <c r="CSQ7" s="40"/>
      <c r="CSR7" s="40"/>
      <c r="CSS7" s="40"/>
      <c r="CST7" s="40"/>
      <c r="CSU7" s="40"/>
      <c r="CSV7" s="40"/>
      <c r="CSW7" s="40"/>
      <c r="CSX7" s="40"/>
      <c r="CSY7" s="40"/>
      <c r="CSZ7" s="40"/>
      <c r="CTA7" s="40"/>
      <c r="CTB7" s="40"/>
      <c r="CTC7" s="40"/>
      <c r="CTD7" s="40"/>
      <c r="CTE7" s="40"/>
      <c r="CTF7" s="40"/>
      <c r="CTG7" s="40"/>
      <c r="CTH7" s="40"/>
      <c r="CTI7" s="40"/>
      <c r="CTJ7" s="40"/>
      <c r="CTK7" s="40"/>
      <c r="CTL7" s="40"/>
      <c r="CTM7" s="40"/>
      <c r="CTN7" s="40"/>
      <c r="CTO7" s="40"/>
      <c r="CTP7" s="40"/>
      <c r="CTQ7" s="40"/>
      <c r="CTR7" s="40"/>
      <c r="CTS7" s="40"/>
      <c r="CTT7" s="40"/>
      <c r="CTU7" s="40"/>
      <c r="CTV7" s="40"/>
      <c r="CTW7" s="40"/>
      <c r="CTX7" s="40"/>
      <c r="CTY7" s="40"/>
      <c r="CTZ7" s="40"/>
      <c r="CUA7" s="40"/>
      <c r="CUB7" s="40"/>
      <c r="CUC7" s="40"/>
      <c r="CUD7" s="40"/>
      <c r="CUE7" s="40"/>
      <c r="CUF7" s="40"/>
      <c r="CUG7" s="40"/>
      <c r="CUH7" s="40"/>
      <c r="CUI7" s="40"/>
      <c r="CUJ7" s="40"/>
      <c r="CUK7" s="40"/>
      <c r="CUL7" s="40"/>
      <c r="CUM7" s="40"/>
      <c r="CUN7" s="40"/>
      <c r="CUO7" s="40"/>
      <c r="CUP7" s="40"/>
      <c r="CUQ7" s="40"/>
      <c r="CUR7" s="40"/>
      <c r="CUS7" s="40"/>
      <c r="CUT7" s="40"/>
      <c r="CUU7" s="40"/>
      <c r="CUV7" s="40"/>
      <c r="CUW7" s="40"/>
      <c r="CUX7" s="40"/>
      <c r="CUY7" s="40"/>
      <c r="CUZ7" s="40"/>
      <c r="CVA7" s="40"/>
      <c r="CVB7" s="40"/>
      <c r="CVC7" s="40"/>
      <c r="CVD7" s="40"/>
      <c r="CVE7" s="40"/>
      <c r="CVF7" s="40"/>
      <c r="CVG7" s="40"/>
      <c r="CVH7" s="40"/>
      <c r="CVI7" s="40"/>
      <c r="CVJ7" s="40"/>
      <c r="CVK7" s="40"/>
      <c r="CVL7" s="40"/>
      <c r="CVM7" s="40"/>
      <c r="CVN7" s="40"/>
      <c r="CVO7" s="40"/>
      <c r="CVP7" s="40"/>
      <c r="CVQ7" s="40"/>
      <c r="CVR7" s="40"/>
      <c r="CVS7" s="40"/>
      <c r="CVT7" s="40"/>
      <c r="CVU7" s="40"/>
      <c r="CVV7" s="40"/>
      <c r="CVW7" s="40"/>
      <c r="CVX7" s="40"/>
      <c r="CVY7" s="40"/>
      <c r="CVZ7" s="40"/>
      <c r="CWA7" s="40"/>
      <c r="CWB7" s="40"/>
      <c r="CWC7" s="40"/>
      <c r="CWD7" s="40"/>
      <c r="CWE7" s="40"/>
      <c r="CWF7" s="40"/>
      <c r="CWG7" s="40"/>
      <c r="CWH7" s="40"/>
      <c r="CWI7" s="40"/>
      <c r="CWJ7" s="40"/>
      <c r="CWK7" s="40"/>
      <c r="CWL7" s="40"/>
      <c r="CWM7" s="40"/>
      <c r="CWN7" s="40"/>
      <c r="CWO7" s="40"/>
      <c r="CWP7" s="40"/>
      <c r="CWQ7" s="40"/>
      <c r="CWR7" s="40"/>
      <c r="CWS7" s="40"/>
      <c r="CWT7" s="40"/>
      <c r="CWU7" s="40"/>
      <c r="CWV7" s="40"/>
      <c r="CWW7" s="40"/>
      <c r="CWX7" s="40"/>
      <c r="CWY7" s="40"/>
      <c r="CWZ7" s="40"/>
      <c r="CXA7" s="40"/>
      <c r="CXB7" s="40"/>
      <c r="CXC7" s="40"/>
      <c r="CXD7" s="40"/>
      <c r="CXE7" s="40"/>
      <c r="CXF7" s="40"/>
      <c r="CXG7" s="40"/>
      <c r="CXH7" s="40"/>
      <c r="CXI7" s="40"/>
      <c r="CXJ7" s="40"/>
      <c r="CXK7" s="40"/>
      <c r="CXL7" s="40"/>
      <c r="CXM7" s="40"/>
      <c r="CXN7" s="40"/>
      <c r="CXO7" s="40"/>
      <c r="CXP7" s="40"/>
      <c r="CXQ7" s="40"/>
      <c r="CXR7" s="40"/>
      <c r="CXS7" s="40"/>
      <c r="CXT7" s="40"/>
      <c r="CXU7" s="40"/>
      <c r="CXV7" s="40"/>
      <c r="CXW7" s="40"/>
      <c r="CXX7" s="40"/>
      <c r="CXY7" s="40"/>
      <c r="CXZ7" s="40"/>
      <c r="CYA7" s="40"/>
      <c r="CYB7" s="40"/>
      <c r="CYC7" s="40"/>
      <c r="CYD7" s="40"/>
      <c r="CYE7" s="40"/>
      <c r="CYF7" s="40"/>
      <c r="CYG7" s="40"/>
      <c r="CYH7" s="40"/>
      <c r="CYI7" s="40"/>
      <c r="CYJ7" s="40"/>
      <c r="CYK7" s="40"/>
      <c r="CYL7" s="40"/>
      <c r="CYM7" s="40"/>
      <c r="CYN7" s="40"/>
      <c r="CYO7" s="40"/>
      <c r="CYP7" s="40"/>
      <c r="CYQ7" s="40"/>
      <c r="CYR7" s="40"/>
      <c r="CYS7" s="40"/>
      <c r="CYT7" s="40"/>
      <c r="CYU7" s="40"/>
      <c r="CYV7" s="40"/>
      <c r="CYW7" s="40"/>
      <c r="CYX7" s="40"/>
      <c r="CYY7" s="40"/>
      <c r="CYZ7" s="40"/>
      <c r="CZA7" s="40"/>
      <c r="CZB7" s="40"/>
      <c r="CZC7" s="40"/>
      <c r="CZD7" s="40"/>
      <c r="CZE7" s="40"/>
      <c r="CZF7" s="40"/>
      <c r="CZG7" s="40"/>
      <c r="CZH7" s="40"/>
      <c r="CZI7" s="40"/>
      <c r="CZJ7" s="40"/>
      <c r="CZK7" s="40"/>
      <c r="CZL7" s="40"/>
      <c r="CZM7" s="40"/>
      <c r="CZN7" s="40"/>
      <c r="CZO7" s="40"/>
      <c r="CZP7" s="40"/>
      <c r="CZQ7" s="40"/>
      <c r="CZR7" s="40"/>
      <c r="CZS7" s="40"/>
      <c r="CZT7" s="40"/>
      <c r="CZU7" s="40"/>
      <c r="CZV7" s="40"/>
      <c r="CZW7" s="40"/>
      <c r="CZX7" s="40"/>
      <c r="CZY7" s="40"/>
      <c r="CZZ7" s="40"/>
      <c r="DAA7" s="40"/>
      <c r="DAB7" s="40"/>
      <c r="DAC7" s="40"/>
      <c r="DAD7" s="40"/>
      <c r="DAE7" s="40"/>
      <c r="DAF7" s="40"/>
      <c r="DAG7" s="40"/>
      <c r="DAH7" s="40"/>
      <c r="DAI7" s="40"/>
      <c r="DAJ7" s="40"/>
      <c r="DAK7" s="40"/>
      <c r="DAL7" s="40"/>
      <c r="DAM7" s="40"/>
      <c r="DAN7" s="40"/>
      <c r="DAO7" s="40"/>
      <c r="DAP7" s="40"/>
      <c r="DAQ7" s="40"/>
      <c r="DAR7" s="40"/>
      <c r="DAS7" s="40"/>
      <c r="DAT7" s="40"/>
      <c r="DAU7" s="40"/>
      <c r="DAV7" s="40"/>
      <c r="DAW7" s="40"/>
      <c r="DAX7" s="40"/>
      <c r="DAY7" s="40"/>
      <c r="DAZ7" s="40"/>
      <c r="DBA7" s="40"/>
      <c r="DBB7" s="40"/>
      <c r="DBC7" s="40"/>
      <c r="DBD7" s="40"/>
      <c r="DBE7" s="40"/>
      <c r="DBF7" s="40"/>
      <c r="DBG7" s="40"/>
      <c r="DBH7" s="40"/>
      <c r="DBI7" s="40"/>
      <c r="DBJ7" s="40"/>
      <c r="DBK7" s="40"/>
      <c r="DBL7" s="40"/>
      <c r="DBM7" s="40"/>
      <c r="DBN7" s="40"/>
      <c r="DBO7" s="40"/>
      <c r="DBP7" s="40"/>
      <c r="DBQ7" s="40"/>
      <c r="DBR7" s="40"/>
      <c r="DBS7" s="40"/>
      <c r="DBT7" s="40"/>
      <c r="DBU7" s="40"/>
      <c r="DBV7" s="40"/>
      <c r="DBW7" s="40"/>
      <c r="DBX7" s="40"/>
      <c r="DBY7" s="40"/>
      <c r="DBZ7" s="40"/>
      <c r="DCA7" s="40"/>
      <c r="DCB7" s="40"/>
      <c r="DCC7" s="40"/>
      <c r="DCD7" s="40"/>
      <c r="DCE7" s="40"/>
      <c r="DCF7" s="40"/>
      <c r="DCG7" s="40"/>
      <c r="DCH7" s="40"/>
      <c r="DCI7" s="40"/>
      <c r="DCJ7" s="40"/>
      <c r="DCK7" s="40"/>
      <c r="DCL7" s="40"/>
      <c r="DCM7" s="40"/>
      <c r="DCN7" s="40"/>
      <c r="DCO7" s="40"/>
      <c r="DCP7" s="40"/>
      <c r="DCQ7" s="40"/>
      <c r="DCR7" s="40"/>
      <c r="DCS7" s="40"/>
      <c r="DCT7" s="40"/>
      <c r="DCU7" s="40"/>
      <c r="DCV7" s="40"/>
      <c r="DCW7" s="40"/>
      <c r="DCX7" s="40"/>
      <c r="DCY7" s="40"/>
      <c r="DCZ7" s="40"/>
      <c r="DDA7" s="40"/>
      <c r="DDB7" s="40"/>
      <c r="DDC7" s="40"/>
      <c r="DDD7" s="40"/>
      <c r="DDE7" s="40"/>
      <c r="DDF7" s="40"/>
      <c r="DDG7" s="40"/>
      <c r="DDH7" s="40"/>
      <c r="DDI7" s="40"/>
      <c r="DDJ7" s="40"/>
      <c r="DDK7" s="40"/>
      <c r="DDL7" s="40"/>
      <c r="DDM7" s="40"/>
      <c r="DDN7" s="40"/>
      <c r="DDO7" s="40"/>
      <c r="DDP7" s="40"/>
      <c r="DDQ7" s="40"/>
      <c r="DDR7" s="40"/>
      <c r="DDS7" s="40"/>
      <c r="DDT7" s="40"/>
      <c r="DDU7" s="40"/>
      <c r="DDV7" s="40"/>
      <c r="DDW7" s="40"/>
      <c r="DDX7" s="40"/>
      <c r="DDY7" s="40"/>
      <c r="DDZ7" s="40"/>
      <c r="DEA7" s="40"/>
      <c r="DEB7" s="40"/>
      <c r="DEC7" s="40"/>
      <c r="DED7" s="40"/>
      <c r="DEE7" s="40"/>
      <c r="DEF7" s="40"/>
      <c r="DEG7" s="40"/>
      <c r="DEH7" s="40"/>
      <c r="DEI7" s="40"/>
      <c r="DEJ7" s="40"/>
      <c r="DEK7" s="40"/>
      <c r="DEL7" s="40"/>
      <c r="DEM7" s="40"/>
      <c r="DEN7" s="40"/>
      <c r="DEO7" s="40"/>
      <c r="DEP7" s="40"/>
      <c r="DEQ7" s="40"/>
      <c r="DER7" s="40"/>
      <c r="DES7" s="40"/>
      <c r="DET7" s="40"/>
      <c r="DEU7" s="40"/>
      <c r="DEV7" s="40"/>
      <c r="DEW7" s="40"/>
      <c r="DEX7" s="40"/>
      <c r="DEY7" s="40"/>
      <c r="DEZ7" s="40"/>
      <c r="DFA7" s="40"/>
      <c r="DFB7" s="40"/>
      <c r="DFC7" s="40"/>
      <c r="DFD7" s="40"/>
      <c r="DFE7" s="40"/>
      <c r="DFF7" s="40"/>
      <c r="DFG7" s="40"/>
      <c r="DFH7" s="40"/>
      <c r="DFI7" s="40"/>
      <c r="DFJ7" s="40"/>
      <c r="DFK7" s="40"/>
      <c r="DFL7" s="40"/>
      <c r="DFM7" s="40"/>
      <c r="DFN7" s="40"/>
      <c r="DFO7" s="40"/>
      <c r="DFP7" s="40"/>
      <c r="DFQ7" s="40"/>
      <c r="DFR7" s="40"/>
      <c r="DFS7" s="40"/>
      <c r="DFT7" s="40"/>
      <c r="DFU7" s="40"/>
      <c r="DFV7" s="40"/>
      <c r="DFW7" s="40"/>
      <c r="DFX7" s="40"/>
      <c r="DFY7" s="40"/>
      <c r="DFZ7" s="40"/>
      <c r="DGA7" s="40"/>
      <c r="DGB7" s="40"/>
      <c r="DGC7" s="40"/>
      <c r="DGD7" s="40"/>
      <c r="DGE7" s="40"/>
      <c r="DGF7" s="40"/>
      <c r="DGG7" s="40"/>
      <c r="DGH7" s="40"/>
      <c r="DGI7" s="40"/>
      <c r="DGJ7" s="40"/>
      <c r="DGK7" s="40"/>
      <c r="DGL7" s="40"/>
      <c r="DGM7" s="40"/>
      <c r="DGN7" s="40"/>
      <c r="DGO7" s="40"/>
      <c r="DGP7" s="40"/>
      <c r="DGQ7" s="40"/>
      <c r="DGR7" s="40"/>
      <c r="DGS7" s="40"/>
      <c r="DGT7" s="40"/>
      <c r="DGU7" s="40"/>
      <c r="DGV7" s="40"/>
      <c r="DGW7" s="40"/>
      <c r="DGX7" s="40"/>
      <c r="DGY7" s="40"/>
      <c r="DGZ7" s="40"/>
      <c r="DHA7" s="40"/>
      <c r="DHB7" s="40"/>
      <c r="DHC7" s="40"/>
      <c r="DHD7" s="40"/>
      <c r="DHE7" s="40"/>
      <c r="DHF7" s="40"/>
      <c r="DHG7" s="40"/>
      <c r="DHH7" s="40"/>
      <c r="DHI7" s="40"/>
      <c r="DHJ7" s="40"/>
      <c r="DHK7" s="40"/>
      <c r="DHL7" s="40"/>
      <c r="DHM7" s="40"/>
      <c r="DHN7" s="40"/>
      <c r="DHO7" s="40"/>
      <c r="DHP7" s="40"/>
      <c r="DHQ7" s="40"/>
      <c r="DHR7" s="40"/>
      <c r="DHS7" s="40"/>
      <c r="DHT7" s="40"/>
      <c r="DHU7" s="40"/>
      <c r="DHV7" s="40"/>
      <c r="DHW7" s="40"/>
      <c r="DHX7" s="40"/>
      <c r="DHY7" s="40"/>
      <c r="DHZ7" s="40"/>
      <c r="DIA7" s="40"/>
      <c r="DIB7" s="40"/>
      <c r="DIC7" s="40"/>
      <c r="DID7" s="40"/>
      <c r="DIE7" s="40"/>
      <c r="DIF7" s="40"/>
      <c r="DIG7" s="40"/>
      <c r="DIH7" s="40"/>
      <c r="DII7" s="40"/>
      <c r="DIJ7" s="40"/>
      <c r="DIK7" s="40"/>
      <c r="DIL7" s="40"/>
      <c r="DIM7" s="40"/>
      <c r="DIN7" s="40"/>
      <c r="DIO7" s="40"/>
      <c r="DIP7" s="40"/>
      <c r="DIQ7" s="40"/>
      <c r="DIR7" s="40"/>
      <c r="DIS7" s="40"/>
      <c r="DIT7" s="40"/>
      <c r="DIU7" s="40"/>
      <c r="DIV7" s="40"/>
      <c r="DIW7" s="40"/>
      <c r="DIX7" s="40"/>
      <c r="DIY7" s="40"/>
      <c r="DIZ7" s="40"/>
      <c r="DJA7" s="40"/>
      <c r="DJB7" s="40"/>
      <c r="DJC7" s="40"/>
      <c r="DJD7" s="40"/>
      <c r="DJE7" s="40"/>
      <c r="DJF7" s="40"/>
      <c r="DJG7" s="40"/>
      <c r="DJH7" s="40"/>
      <c r="DJI7" s="40"/>
      <c r="DJJ7" s="40"/>
      <c r="DJK7" s="40"/>
      <c r="DJL7" s="40"/>
      <c r="DJM7" s="40"/>
      <c r="DJN7" s="40"/>
      <c r="DJO7" s="40"/>
      <c r="DJP7" s="40"/>
      <c r="DJQ7" s="40"/>
      <c r="DJR7" s="40"/>
      <c r="DJS7" s="40"/>
      <c r="DJT7" s="40"/>
      <c r="DJU7" s="40"/>
      <c r="DJV7" s="40"/>
      <c r="DJW7" s="40"/>
      <c r="DJX7" s="40"/>
      <c r="DJY7" s="40"/>
      <c r="DJZ7" s="40"/>
      <c r="DKA7" s="40"/>
      <c r="DKB7" s="40"/>
      <c r="DKC7" s="40"/>
      <c r="DKD7" s="40"/>
      <c r="DKE7" s="40"/>
      <c r="DKF7" s="40"/>
      <c r="DKG7" s="40"/>
      <c r="DKH7" s="40"/>
      <c r="DKI7" s="40"/>
      <c r="DKJ7" s="40"/>
      <c r="DKK7" s="40"/>
      <c r="DKL7" s="40"/>
      <c r="DKM7" s="40"/>
      <c r="DKN7" s="40"/>
      <c r="DKO7" s="40"/>
      <c r="DKP7" s="40"/>
      <c r="DKQ7" s="40"/>
      <c r="DKR7" s="40"/>
      <c r="DKS7" s="40"/>
      <c r="DKT7" s="40"/>
      <c r="DKU7" s="40"/>
      <c r="DKV7" s="40"/>
      <c r="DKW7" s="40"/>
      <c r="DKX7" s="40"/>
      <c r="DKY7" s="40"/>
      <c r="DKZ7" s="40"/>
      <c r="DLA7" s="40"/>
      <c r="DLB7" s="40"/>
      <c r="DLC7" s="40"/>
      <c r="DLD7" s="40"/>
      <c r="DLE7" s="40"/>
      <c r="DLF7" s="40"/>
      <c r="DLG7" s="40"/>
      <c r="DLH7" s="40"/>
      <c r="DLI7" s="40"/>
      <c r="DLJ7" s="40"/>
      <c r="DLK7" s="40"/>
      <c r="DLL7" s="40"/>
      <c r="DLM7" s="40"/>
      <c r="DLN7" s="40"/>
      <c r="DLO7" s="40"/>
      <c r="DLP7" s="40"/>
      <c r="DLQ7" s="40"/>
      <c r="DLR7" s="40"/>
      <c r="DLS7" s="40"/>
      <c r="DLT7" s="40"/>
      <c r="DLU7" s="40"/>
      <c r="DLV7" s="40"/>
      <c r="DLW7" s="40"/>
      <c r="DLX7" s="40"/>
      <c r="DLY7" s="40"/>
      <c r="DLZ7" s="40"/>
      <c r="DMA7" s="40"/>
      <c r="DMB7" s="40"/>
      <c r="DMC7" s="40"/>
      <c r="DMD7" s="40"/>
      <c r="DME7" s="40"/>
      <c r="DMF7" s="40"/>
      <c r="DMG7" s="40"/>
      <c r="DMH7" s="40"/>
      <c r="DMI7" s="40"/>
      <c r="DMJ7" s="40"/>
      <c r="DMK7" s="40"/>
      <c r="DML7" s="40"/>
      <c r="DMM7" s="40"/>
      <c r="DMN7" s="40"/>
      <c r="DMO7" s="40"/>
      <c r="DMP7" s="40"/>
      <c r="DMQ7" s="40"/>
      <c r="DMR7" s="40"/>
      <c r="DMS7" s="40"/>
      <c r="DMT7" s="40"/>
      <c r="DMU7" s="40"/>
      <c r="DMV7" s="40"/>
      <c r="DMW7" s="40"/>
      <c r="DMX7" s="40"/>
      <c r="DMY7" s="40"/>
      <c r="DMZ7" s="40"/>
      <c r="DNA7" s="40"/>
      <c r="DNB7" s="40"/>
      <c r="DNC7" s="40"/>
      <c r="DND7" s="40"/>
      <c r="DNE7" s="40"/>
      <c r="DNF7" s="40"/>
      <c r="DNG7" s="40"/>
      <c r="DNH7" s="40"/>
      <c r="DNI7" s="40"/>
      <c r="DNJ7" s="40"/>
      <c r="DNK7" s="40"/>
      <c r="DNL7" s="40"/>
      <c r="DNM7" s="40"/>
      <c r="DNN7" s="40"/>
      <c r="DNO7" s="40"/>
      <c r="DNP7" s="40"/>
      <c r="DNQ7" s="40"/>
      <c r="DNR7" s="40"/>
      <c r="DNS7" s="40"/>
      <c r="DNT7" s="40"/>
      <c r="DNU7" s="40"/>
      <c r="DNV7" s="40"/>
      <c r="DNW7" s="40"/>
      <c r="DNX7" s="40"/>
      <c r="DNY7" s="40"/>
      <c r="DNZ7" s="40"/>
      <c r="DOA7" s="40"/>
      <c r="DOB7" s="40"/>
      <c r="DOC7" s="40"/>
      <c r="DOD7" s="40"/>
      <c r="DOE7" s="40"/>
      <c r="DOF7" s="40"/>
      <c r="DOG7" s="40"/>
      <c r="DOH7" s="40"/>
      <c r="DOI7" s="40"/>
      <c r="DOJ7" s="40"/>
      <c r="DOK7" s="40"/>
      <c r="DOL7" s="40"/>
      <c r="DOM7" s="40"/>
      <c r="DON7" s="40"/>
      <c r="DOO7" s="40"/>
      <c r="DOP7" s="40"/>
      <c r="DOQ7" s="40"/>
      <c r="DOR7" s="40"/>
      <c r="DOS7" s="40"/>
      <c r="DOT7" s="40"/>
      <c r="DOU7" s="40"/>
      <c r="DOV7" s="40"/>
      <c r="DOW7" s="40"/>
      <c r="DOX7" s="40"/>
      <c r="DOY7" s="40"/>
      <c r="DOZ7" s="40"/>
      <c r="DPA7" s="40"/>
      <c r="DPB7" s="40"/>
      <c r="DPC7" s="40"/>
      <c r="DPD7" s="40"/>
      <c r="DPE7" s="40"/>
      <c r="DPF7" s="40"/>
      <c r="DPG7" s="40"/>
      <c r="DPH7" s="40"/>
      <c r="DPI7" s="40"/>
      <c r="DPJ7" s="40"/>
      <c r="DPK7" s="40"/>
      <c r="DPL7" s="40"/>
      <c r="DPM7" s="40"/>
      <c r="DPN7" s="40"/>
      <c r="DPO7" s="40"/>
      <c r="DPP7" s="40"/>
      <c r="DPQ7" s="40"/>
      <c r="DPR7" s="40"/>
      <c r="DPS7" s="40"/>
      <c r="DPT7" s="40"/>
      <c r="DPU7" s="40"/>
      <c r="DPV7" s="40"/>
      <c r="DPW7" s="40"/>
      <c r="DPX7" s="40"/>
      <c r="DPY7" s="40"/>
      <c r="DPZ7" s="40"/>
      <c r="DQA7" s="40"/>
      <c r="DQB7" s="40"/>
      <c r="DQC7" s="40"/>
      <c r="DQD7" s="40"/>
      <c r="DQE7" s="40"/>
      <c r="DQF7" s="40"/>
      <c r="DQG7" s="40"/>
      <c r="DQH7" s="40"/>
      <c r="DQI7" s="40"/>
      <c r="DQJ7" s="40"/>
      <c r="DQK7" s="40"/>
      <c r="DQL7" s="40"/>
    </row>
    <row r="8" spans="1:3158" ht="69" customHeight="1">
      <c r="B8" s="52" t="s">
        <v>83</v>
      </c>
      <c r="C8" s="52">
        <v>1501015001</v>
      </c>
      <c r="D8" s="52" t="s">
        <v>207</v>
      </c>
      <c r="E8" s="54" t="s">
        <v>208</v>
      </c>
      <c r="F8" s="112" t="s">
        <v>209</v>
      </c>
      <c r="G8" s="201" t="s">
        <v>207</v>
      </c>
      <c r="H8" s="202" t="s">
        <v>210</v>
      </c>
      <c r="I8" s="53" t="s">
        <v>85</v>
      </c>
      <c r="J8" s="54" t="s">
        <v>85</v>
      </c>
      <c r="K8" s="53">
        <v>0</v>
      </c>
      <c r="L8" s="54"/>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row>
    <row r="9" spans="1:3158" s="42" customFormat="1" ht="93.75" customHeight="1">
      <c r="B9" s="129" t="s">
        <v>83</v>
      </c>
      <c r="C9" s="129">
        <v>1501015001</v>
      </c>
      <c r="D9" s="123" t="s">
        <v>211</v>
      </c>
      <c r="E9" s="134" t="s">
        <v>212</v>
      </c>
      <c r="F9" s="141" t="s">
        <v>213</v>
      </c>
      <c r="G9" s="129" t="s">
        <v>211</v>
      </c>
      <c r="H9" s="123" t="s">
        <v>210</v>
      </c>
      <c r="I9" s="124" t="s">
        <v>85</v>
      </c>
      <c r="J9" s="132" t="s">
        <v>85</v>
      </c>
      <c r="K9" s="132">
        <v>0</v>
      </c>
      <c r="L9" s="132"/>
    </row>
    <row r="10" spans="1:3158" s="42" customFormat="1" ht="189.75" customHeight="1">
      <c r="B10" s="129" t="s">
        <v>83</v>
      </c>
      <c r="C10" s="129">
        <v>1501015001</v>
      </c>
      <c r="D10" s="123" t="s">
        <v>214</v>
      </c>
      <c r="E10" s="134" t="s">
        <v>215</v>
      </c>
      <c r="F10" s="141" t="s">
        <v>216</v>
      </c>
      <c r="G10" s="129" t="s">
        <v>214</v>
      </c>
      <c r="H10" s="123" t="s">
        <v>210</v>
      </c>
      <c r="I10" s="124" t="s">
        <v>85</v>
      </c>
      <c r="J10" s="132" t="s">
        <v>85</v>
      </c>
      <c r="K10" s="132">
        <v>1</v>
      </c>
      <c r="L10" s="184" t="s">
        <v>217</v>
      </c>
    </row>
    <row r="11" spans="1:3158" s="42" customFormat="1" ht="35.25" customHeight="1">
      <c r="B11" s="129" t="s">
        <v>83</v>
      </c>
      <c r="C11" s="129">
        <v>1501015001</v>
      </c>
      <c r="D11" s="123" t="s">
        <v>218</v>
      </c>
      <c r="E11" s="134" t="s">
        <v>219</v>
      </c>
      <c r="F11" s="141" t="s">
        <v>220</v>
      </c>
      <c r="G11" s="129" t="s">
        <v>218</v>
      </c>
      <c r="H11" s="123" t="s">
        <v>210</v>
      </c>
      <c r="I11" s="124" t="s">
        <v>85</v>
      </c>
      <c r="J11" s="132" t="s">
        <v>85</v>
      </c>
      <c r="K11" s="132">
        <v>0</v>
      </c>
      <c r="L11" s="132"/>
    </row>
    <row r="12" spans="1:3158" s="42" customFormat="1" ht="81.75" customHeight="1">
      <c r="B12" s="129" t="s">
        <v>83</v>
      </c>
      <c r="C12" s="129">
        <v>1501015001</v>
      </c>
      <c r="D12" s="123" t="s">
        <v>221</v>
      </c>
      <c r="E12" s="134" t="s">
        <v>222</v>
      </c>
      <c r="F12" s="141" t="s">
        <v>223</v>
      </c>
      <c r="G12" s="129" t="s">
        <v>221</v>
      </c>
      <c r="H12" s="123" t="s">
        <v>210</v>
      </c>
      <c r="I12" s="124" t="s">
        <v>85</v>
      </c>
      <c r="J12" s="132" t="s">
        <v>85</v>
      </c>
      <c r="K12" s="132">
        <v>0</v>
      </c>
      <c r="L12" s="132"/>
    </row>
    <row r="13" spans="1:3158" s="42" customFormat="1" ht="42" customHeight="1">
      <c r="B13" s="129" t="s">
        <v>83</v>
      </c>
      <c r="C13" s="129">
        <v>1501015001</v>
      </c>
      <c r="D13" s="123" t="s">
        <v>224</v>
      </c>
      <c r="E13" s="134" t="s">
        <v>225</v>
      </c>
      <c r="F13" s="141" t="s">
        <v>226</v>
      </c>
      <c r="G13" s="129" t="s">
        <v>224</v>
      </c>
      <c r="H13" s="123" t="s">
        <v>210</v>
      </c>
      <c r="I13" s="124" t="s">
        <v>85</v>
      </c>
      <c r="J13" s="132" t="s">
        <v>85</v>
      </c>
      <c r="K13" s="132">
        <v>0</v>
      </c>
      <c r="L13" s="132"/>
    </row>
    <row r="14" spans="1:3158" ht="116.25" customHeight="1">
      <c r="B14" s="52" t="s">
        <v>86</v>
      </c>
      <c r="C14" s="52">
        <v>1501015002</v>
      </c>
      <c r="D14" s="52" t="s">
        <v>227</v>
      </c>
      <c r="E14" s="54" t="s">
        <v>228</v>
      </c>
      <c r="F14" s="112" t="s">
        <v>229</v>
      </c>
      <c r="G14" s="201" t="s">
        <v>227</v>
      </c>
      <c r="H14" s="202" t="s">
        <v>210</v>
      </c>
      <c r="I14" s="53" t="s">
        <v>85</v>
      </c>
      <c r="J14" s="54" t="s">
        <v>85</v>
      </c>
      <c r="K14" s="53">
        <v>0</v>
      </c>
      <c r="L14" s="54"/>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row>
    <row r="15" spans="1:3158" s="42" customFormat="1" ht="113.25" customHeight="1">
      <c r="B15" s="129" t="s">
        <v>86</v>
      </c>
      <c r="C15" s="129">
        <v>1501015002</v>
      </c>
      <c r="D15" s="123" t="s">
        <v>207</v>
      </c>
      <c r="E15" s="134" t="s">
        <v>230</v>
      </c>
      <c r="F15" s="141" t="s">
        <v>231</v>
      </c>
      <c r="G15" s="129" t="s">
        <v>207</v>
      </c>
      <c r="H15" s="123" t="s">
        <v>210</v>
      </c>
      <c r="I15" s="124" t="s">
        <v>85</v>
      </c>
      <c r="J15" s="132" t="s">
        <v>85</v>
      </c>
      <c r="K15" s="132">
        <v>0</v>
      </c>
      <c r="L15" s="132"/>
    </row>
    <row r="16" spans="1:3158" s="42" customFormat="1" ht="42.75" customHeight="1">
      <c r="B16" s="129" t="s">
        <v>86</v>
      </c>
      <c r="C16" s="129">
        <v>1501015002</v>
      </c>
      <c r="D16" s="123" t="s">
        <v>232</v>
      </c>
      <c r="E16" s="134" t="s">
        <v>233</v>
      </c>
      <c r="F16" s="141" t="s">
        <v>234</v>
      </c>
      <c r="G16" s="129" t="s">
        <v>232</v>
      </c>
      <c r="H16" s="123" t="s">
        <v>235</v>
      </c>
      <c r="I16" s="124" t="s">
        <v>85</v>
      </c>
      <c r="J16" s="132" t="s">
        <v>85</v>
      </c>
      <c r="K16" s="132">
        <v>0</v>
      </c>
      <c r="L16" s="132"/>
      <c r="R16" s="42" t="s">
        <v>236</v>
      </c>
      <c r="S16" s="42" t="s">
        <v>237</v>
      </c>
    </row>
    <row r="17" spans="2:46" s="42" customFormat="1" ht="143.25" customHeight="1">
      <c r="B17" s="129" t="s">
        <v>86</v>
      </c>
      <c r="C17" s="129">
        <v>1501015002</v>
      </c>
      <c r="D17" s="123" t="s">
        <v>238</v>
      </c>
      <c r="E17" s="134" t="s">
        <v>239</v>
      </c>
      <c r="F17" s="141" t="s">
        <v>240</v>
      </c>
      <c r="G17" s="129" t="s">
        <v>238</v>
      </c>
      <c r="H17" s="123" t="s">
        <v>210</v>
      </c>
      <c r="I17" s="124" t="s">
        <v>85</v>
      </c>
      <c r="J17" s="132" t="s">
        <v>85</v>
      </c>
      <c r="K17" s="132">
        <v>1</v>
      </c>
      <c r="L17" s="184" t="s">
        <v>241</v>
      </c>
    </row>
    <row r="18" spans="2:46" s="42" customFormat="1" ht="76.5" customHeight="1">
      <c r="B18" s="129" t="s">
        <v>86</v>
      </c>
      <c r="C18" s="129">
        <v>1501015002</v>
      </c>
      <c r="D18" s="123" t="s">
        <v>89</v>
      </c>
      <c r="E18" s="134" t="s">
        <v>242</v>
      </c>
      <c r="F18" s="141" t="s">
        <v>243</v>
      </c>
      <c r="G18" s="129" t="s">
        <v>89</v>
      </c>
      <c r="H18" s="123" t="s">
        <v>244</v>
      </c>
      <c r="I18" s="124" t="s">
        <v>85</v>
      </c>
      <c r="J18" s="184" t="s">
        <v>89</v>
      </c>
      <c r="K18" s="132">
        <v>0</v>
      </c>
      <c r="L18" s="132"/>
    </row>
    <row r="19" spans="2:46" s="42" customFormat="1" ht="75.75" customHeight="1">
      <c r="B19" s="129" t="s">
        <v>86</v>
      </c>
      <c r="C19" s="129">
        <v>1501015002</v>
      </c>
      <c r="D19" s="123" t="s">
        <v>245</v>
      </c>
      <c r="E19" s="134" t="s">
        <v>246</v>
      </c>
      <c r="F19" s="141" t="s">
        <v>247</v>
      </c>
      <c r="G19" s="129" t="s">
        <v>245</v>
      </c>
      <c r="H19" s="123" t="s">
        <v>235</v>
      </c>
      <c r="I19" s="124" t="s">
        <v>85</v>
      </c>
      <c r="J19" s="132" t="s">
        <v>85</v>
      </c>
      <c r="K19" s="132">
        <v>1</v>
      </c>
      <c r="L19" s="184" t="s">
        <v>248</v>
      </c>
    </row>
    <row r="20" spans="2:46" s="42" customFormat="1" ht="147.75" customHeight="1">
      <c r="B20" s="129" t="s">
        <v>86</v>
      </c>
      <c r="C20" s="129">
        <v>1501015002</v>
      </c>
      <c r="D20" s="123" t="s">
        <v>249</v>
      </c>
      <c r="E20" s="134" t="s">
        <v>250</v>
      </c>
      <c r="F20" s="141" t="s">
        <v>251</v>
      </c>
      <c r="G20" s="129" t="s">
        <v>249</v>
      </c>
      <c r="H20" s="123" t="s">
        <v>235</v>
      </c>
      <c r="I20" s="124" t="s">
        <v>85</v>
      </c>
      <c r="J20" s="132" t="s">
        <v>85</v>
      </c>
      <c r="K20" s="132">
        <v>0</v>
      </c>
      <c r="L20" s="132"/>
    </row>
    <row r="21" spans="2:46" s="42" customFormat="1" ht="42.75" customHeight="1">
      <c r="B21" s="129" t="s">
        <v>86</v>
      </c>
      <c r="C21" s="129">
        <v>1501015002</v>
      </c>
      <c r="D21" s="123" t="s">
        <v>252</v>
      </c>
      <c r="E21" s="134" t="s">
        <v>253</v>
      </c>
      <c r="F21" s="141" t="s">
        <v>254</v>
      </c>
      <c r="G21" s="129" t="s">
        <v>252</v>
      </c>
      <c r="H21" s="123" t="s">
        <v>255</v>
      </c>
      <c r="I21" s="121" t="s">
        <v>256</v>
      </c>
      <c r="J21" s="132" t="s">
        <v>85</v>
      </c>
      <c r="K21" s="132">
        <v>0</v>
      </c>
      <c r="L21" s="132"/>
    </row>
    <row r="22" spans="2:46" s="42" customFormat="1" ht="99.75">
      <c r="B22" s="129" t="s">
        <v>86</v>
      </c>
      <c r="C22" s="129">
        <v>1501015002</v>
      </c>
      <c r="D22" s="123" t="s">
        <v>257</v>
      </c>
      <c r="E22" s="134" t="s">
        <v>258</v>
      </c>
      <c r="F22" s="141" t="s">
        <v>259</v>
      </c>
      <c r="G22" s="129" t="s">
        <v>257</v>
      </c>
      <c r="H22" s="123" t="s">
        <v>255</v>
      </c>
      <c r="I22" s="124" t="s">
        <v>85</v>
      </c>
      <c r="J22" s="132" t="s">
        <v>85</v>
      </c>
      <c r="K22" s="132">
        <v>0</v>
      </c>
      <c r="L22" s="132"/>
    </row>
    <row r="23" spans="2:46" s="42" customFormat="1" ht="99.75">
      <c r="B23" s="129" t="s">
        <v>86</v>
      </c>
      <c r="C23" s="129">
        <v>1501015002</v>
      </c>
      <c r="D23" s="123" t="s">
        <v>260</v>
      </c>
      <c r="E23" s="134" t="s">
        <v>261</v>
      </c>
      <c r="F23" s="141" t="s">
        <v>259</v>
      </c>
      <c r="G23" s="129" t="s">
        <v>260</v>
      </c>
      <c r="H23" s="123" t="s">
        <v>255</v>
      </c>
      <c r="I23" s="124" t="s">
        <v>85</v>
      </c>
      <c r="J23" s="132" t="s">
        <v>85</v>
      </c>
      <c r="K23" s="132">
        <v>0</v>
      </c>
      <c r="L23" s="132"/>
    </row>
    <row r="24" spans="2:46" s="42" customFormat="1" ht="196.5" customHeight="1">
      <c r="B24" s="129" t="s">
        <v>86</v>
      </c>
      <c r="C24" s="129">
        <v>1501015002</v>
      </c>
      <c r="D24" s="123" t="s">
        <v>262</v>
      </c>
      <c r="E24" s="134" t="s">
        <v>263</v>
      </c>
      <c r="F24" s="141" t="s">
        <v>264</v>
      </c>
      <c r="G24" s="129" t="s">
        <v>262</v>
      </c>
      <c r="H24" s="123" t="s">
        <v>210</v>
      </c>
      <c r="I24" s="124" t="s">
        <v>85</v>
      </c>
      <c r="J24" s="132" t="s">
        <v>85</v>
      </c>
      <c r="K24" s="132">
        <v>1</v>
      </c>
      <c r="L24" s="184" t="s">
        <v>265</v>
      </c>
    </row>
    <row r="25" spans="2:46" s="42" customFormat="1" ht="114">
      <c r="B25" s="129" t="s">
        <v>86</v>
      </c>
      <c r="C25" s="129">
        <v>1501015002</v>
      </c>
      <c r="D25" s="123" t="s">
        <v>266</v>
      </c>
      <c r="E25" s="134" t="s">
        <v>267</v>
      </c>
      <c r="F25" s="141" t="s">
        <v>268</v>
      </c>
      <c r="G25" s="129" t="s">
        <v>266</v>
      </c>
      <c r="H25" s="123" t="s">
        <v>255</v>
      </c>
      <c r="I25" s="124" t="s">
        <v>85</v>
      </c>
      <c r="J25" s="132" t="s">
        <v>85</v>
      </c>
      <c r="K25" s="132">
        <v>0</v>
      </c>
      <c r="L25" s="132"/>
    </row>
    <row r="26" spans="2:46" s="42" customFormat="1" ht="114">
      <c r="B26" s="129" t="s">
        <v>86</v>
      </c>
      <c r="C26" s="129">
        <v>1501015002</v>
      </c>
      <c r="D26" s="123" t="s">
        <v>269</v>
      </c>
      <c r="E26" s="134" t="s">
        <v>270</v>
      </c>
      <c r="F26" s="141" t="s">
        <v>271</v>
      </c>
      <c r="G26" s="129" t="s">
        <v>269</v>
      </c>
      <c r="H26" s="123" t="s">
        <v>255</v>
      </c>
      <c r="I26" s="124" t="s">
        <v>85</v>
      </c>
      <c r="J26" s="132" t="s">
        <v>85</v>
      </c>
      <c r="K26" s="132">
        <v>0</v>
      </c>
      <c r="L26" s="132"/>
    </row>
    <row r="27" spans="2:46" s="42" customFormat="1" ht="42.75" customHeight="1">
      <c r="B27" s="129" t="s">
        <v>86</v>
      </c>
      <c r="C27" s="129">
        <v>1501015002</v>
      </c>
      <c r="D27" s="123" t="s">
        <v>272</v>
      </c>
      <c r="E27" s="134" t="s">
        <v>273</v>
      </c>
      <c r="F27" s="141" t="s">
        <v>274</v>
      </c>
      <c r="G27" s="129" t="s">
        <v>272</v>
      </c>
      <c r="H27" s="123" t="s">
        <v>210</v>
      </c>
      <c r="I27" s="124" t="s">
        <v>85</v>
      </c>
      <c r="J27" s="132" t="s">
        <v>85</v>
      </c>
      <c r="K27" s="132">
        <v>0</v>
      </c>
      <c r="L27" s="132"/>
    </row>
    <row r="28" spans="2:46" s="42" customFormat="1" ht="42.75">
      <c r="B28" s="129" t="s">
        <v>86</v>
      </c>
      <c r="C28" s="129">
        <v>1501015002</v>
      </c>
      <c r="D28" s="123" t="s">
        <v>275</v>
      </c>
      <c r="E28" s="134" t="s">
        <v>276</v>
      </c>
      <c r="F28" s="141" t="s">
        <v>277</v>
      </c>
      <c r="G28" s="129" t="s">
        <v>275</v>
      </c>
      <c r="H28" s="123" t="s">
        <v>210</v>
      </c>
      <c r="I28" s="124" t="s">
        <v>85</v>
      </c>
      <c r="J28" s="132" t="s">
        <v>85</v>
      </c>
      <c r="K28" s="132">
        <v>0</v>
      </c>
      <c r="L28" s="132"/>
    </row>
    <row r="29" spans="2:46" s="42" customFormat="1" ht="42.75" customHeight="1">
      <c r="B29" s="129" t="s">
        <v>86</v>
      </c>
      <c r="C29" s="129">
        <v>1501015002</v>
      </c>
      <c r="D29" s="123" t="s">
        <v>218</v>
      </c>
      <c r="E29" s="134" t="s">
        <v>278</v>
      </c>
      <c r="F29" s="141" t="s">
        <v>220</v>
      </c>
      <c r="G29" s="129" t="s">
        <v>218</v>
      </c>
      <c r="H29" s="123" t="s">
        <v>210</v>
      </c>
      <c r="I29" s="124" t="s">
        <v>85</v>
      </c>
      <c r="J29" s="132" t="s">
        <v>85</v>
      </c>
      <c r="K29" s="132">
        <v>0</v>
      </c>
      <c r="L29" s="132"/>
    </row>
    <row r="30" spans="2:46" s="42" customFormat="1" ht="57">
      <c r="B30" s="129" t="s">
        <v>86</v>
      </c>
      <c r="C30" s="129">
        <v>1501015002</v>
      </c>
      <c r="D30" s="123" t="s">
        <v>221</v>
      </c>
      <c r="E30" s="134" t="s">
        <v>279</v>
      </c>
      <c r="F30" s="141" t="s">
        <v>280</v>
      </c>
      <c r="G30" s="129" t="s">
        <v>221</v>
      </c>
      <c r="H30" s="123" t="s">
        <v>210</v>
      </c>
      <c r="I30" s="124" t="s">
        <v>85</v>
      </c>
      <c r="J30" s="132" t="s">
        <v>85</v>
      </c>
      <c r="K30" s="132">
        <v>0</v>
      </c>
      <c r="L30" s="132"/>
    </row>
    <row r="31" spans="2:46" s="42" customFormat="1" ht="42.75" customHeight="1">
      <c r="B31" s="129" t="s">
        <v>86</v>
      </c>
      <c r="C31" s="129">
        <v>1501015002</v>
      </c>
      <c r="D31" s="123" t="s">
        <v>224</v>
      </c>
      <c r="E31" s="134" t="s">
        <v>281</v>
      </c>
      <c r="F31" s="141" t="s">
        <v>282</v>
      </c>
      <c r="G31" s="129" t="s">
        <v>224</v>
      </c>
      <c r="H31" s="123" t="s">
        <v>210</v>
      </c>
      <c r="I31" s="124" t="s">
        <v>85</v>
      </c>
      <c r="J31" s="132" t="s">
        <v>85</v>
      </c>
      <c r="K31" s="132">
        <v>0</v>
      </c>
      <c r="L31" s="132"/>
    </row>
    <row r="32" spans="2:46" ht="159" customHeight="1">
      <c r="B32" s="52" t="s">
        <v>90</v>
      </c>
      <c r="C32" s="52">
        <v>1501015003</v>
      </c>
      <c r="D32" s="52" t="s">
        <v>227</v>
      </c>
      <c r="E32" s="54" t="s">
        <v>283</v>
      </c>
      <c r="F32" s="112" t="s">
        <v>284</v>
      </c>
      <c r="G32" s="201" t="s">
        <v>227</v>
      </c>
      <c r="H32" s="202" t="s">
        <v>210</v>
      </c>
      <c r="I32" s="53" t="s">
        <v>85</v>
      </c>
      <c r="J32" s="54" t="s">
        <v>85</v>
      </c>
      <c r="K32" s="53">
        <v>0</v>
      </c>
      <c r="L32" s="54"/>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row>
    <row r="33" spans="2:12" s="42" customFormat="1" ht="108" customHeight="1">
      <c r="B33" s="129" t="s">
        <v>90</v>
      </c>
      <c r="C33" s="129">
        <v>1501015003</v>
      </c>
      <c r="D33" s="123" t="s">
        <v>207</v>
      </c>
      <c r="E33" s="124" t="s">
        <v>285</v>
      </c>
      <c r="F33" s="141" t="s">
        <v>231</v>
      </c>
      <c r="G33" s="129" t="s">
        <v>207</v>
      </c>
      <c r="H33" s="123" t="s">
        <v>210</v>
      </c>
      <c r="I33" s="124" t="s">
        <v>85</v>
      </c>
      <c r="J33" s="132" t="s">
        <v>85</v>
      </c>
      <c r="K33" s="132">
        <v>0</v>
      </c>
      <c r="L33" s="132"/>
    </row>
    <row r="34" spans="2:12" s="42" customFormat="1" ht="125.25" customHeight="1">
      <c r="B34" s="129" t="s">
        <v>90</v>
      </c>
      <c r="C34" s="129">
        <v>1501015003</v>
      </c>
      <c r="D34" s="123" t="s">
        <v>249</v>
      </c>
      <c r="E34" s="124" t="s">
        <v>286</v>
      </c>
      <c r="F34" s="141" t="s">
        <v>287</v>
      </c>
      <c r="G34" s="129" t="s">
        <v>249</v>
      </c>
      <c r="H34" s="123" t="s">
        <v>235</v>
      </c>
      <c r="I34" s="124" t="s">
        <v>85</v>
      </c>
      <c r="J34" s="132" t="s">
        <v>85</v>
      </c>
      <c r="K34" s="132">
        <v>0</v>
      </c>
      <c r="L34" s="132"/>
    </row>
    <row r="35" spans="2:12" s="42" customFormat="1" ht="128.25">
      <c r="B35" s="129" t="s">
        <v>90</v>
      </c>
      <c r="C35" s="129">
        <v>1501015003</v>
      </c>
      <c r="D35" s="123" t="s">
        <v>288</v>
      </c>
      <c r="E35" s="124" t="s">
        <v>289</v>
      </c>
      <c r="F35" s="141" t="s">
        <v>290</v>
      </c>
      <c r="G35" s="129" t="s">
        <v>288</v>
      </c>
      <c r="H35" s="123" t="s">
        <v>235</v>
      </c>
      <c r="I35" s="124" t="s">
        <v>85</v>
      </c>
      <c r="J35" s="132" t="s">
        <v>85</v>
      </c>
      <c r="K35" s="132">
        <v>0</v>
      </c>
      <c r="L35" s="132"/>
    </row>
    <row r="36" spans="2:12" s="42" customFormat="1" ht="149.25" customHeight="1">
      <c r="B36" s="129" t="s">
        <v>90</v>
      </c>
      <c r="C36" s="129">
        <v>1501015003</v>
      </c>
      <c r="D36" s="123" t="s">
        <v>291</v>
      </c>
      <c r="E36" s="124" t="s">
        <v>292</v>
      </c>
      <c r="F36" s="141" t="s">
        <v>293</v>
      </c>
      <c r="G36" s="129" t="s">
        <v>291</v>
      </c>
      <c r="H36" s="123" t="s">
        <v>210</v>
      </c>
      <c r="I36" s="124" t="s">
        <v>85</v>
      </c>
      <c r="J36" s="132" t="s">
        <v>85</v>
      </c>
      <c r="K36" s="132">
        <v>1</v>
      </c>
      <c r="L36" s="184" t="s">
        <v>294</v>
      </c>
    </row>
    <row r="37" spans="2:12" s="42" customFormat="1" ht="102" customHeight="1">
      <c r="B37" s="129" t="s">
        <v>90</v>
      </c>
      <c r="C37" s="129">
        <v>1501015003</v>
      </c>
      <c r="D37" s="123" t="s">
        <v>295</v>
      </c>
      <c r="E37" s="124" t="s">
        <v>296</v>
      </c>
      <c r="F37" s="141" t="s">
        <v>297</v>
      </c>
      <c r="G37" s="129" t="s">
        <v>295</v>
      </c>
      <c r="H37" s="123" t="s">
        <v>255</v>
      </c>
      <c r="I37" s="124" t="s">
        <v>85</v>
      </c>
      <c r="J37" s="132" t="s">
        <v>85</v>
      </c>
      <c r="K37" s="132">
        <v>0</v>
      </c>
      <c r="L37" s="132"/>
    </row>
    <row r="38" spans="2:12" s="42" customFormat="1" ht="72.75" customHeight="1">
      <c r="B38" s="129" t="s">
        <v>90</v>
      </c>
      <c r="C38" s="129">
        <v>1501015003</v>
      </c>
      <c r="D38" s="123" t="s">
        <v>298</v>
      </c>
      <c r="E38" s="124" t="s">
        <v>299</v>
      </c>
      <c r="F38" s="141" t="s">
        <v>300</v>
      </c>
      <c r="G38" s="129" t="s">
        <v>298</v>
      </c>
      <c r="H38" s="123" t="s">
        <v>255</v>
      </c>
      <c r="I38" s="124" t="s">
        <v>85</v>
      </c>
      <c r="J38" s="132" t="s">
        <v>85</v>
      </c>
      <c r="K38" s="132">
        <v>0</v>
      </c>
      <c r="L38" s="132"/>
    </row>
    <row r="39" spans="2:12" s="42" customFormat="1" ht="42.75" customHeight="1">
      <c r="B39" s="129" t="s">
        <v>90</v>
      </c>
      <c r="C39" s="129">
        <v>1501015003</v>
      </c>
      <c r="D39" s="123" t="s">
        <v>301</v>
      </c>
      <c r="E39" s="134" t="s">
        <v>302</v>
      </c>
      <c r="F39" s="141" t="s">
        <v>303</v>
      </c>
      <c r="G39" s="129" t="s">
        <v>301</v>
      </c>
      <c r="H39" s="123" t="s">
        <v>244</v>
      </c>
      <c r="I39" s="124" t="s">
        <v>85</v>
      </c>
      <c r="J39" s="132" t="s">
        <v>85</v>
      </c>
      <c r="K39" s="132">
        <v>0</v>
      </c>
      <c r="L39" s="132"/>
    </row>
    <row r="40" spans="2:12" s="42" customFormat="1" ht="114">
      <c r="B40" s="129" t="s">
        <v>90</v>
      </c>
      <c r="C40" s="129">
        <v>1501015003</v>
      </c>
      <c r="D40" s="123" t="s">
        <v>304</v>
      </c>
      <c r="E40" s="124" t="s">
        <v>305</v>
      </c>
      <c r="F40" s="141" t="s">
        <v>306</v>
      </c>
      <c r="G40" s="129" t="s">
        <v>304</v>
      </c>
      <c r="H40" s="123" t="s">
        <v>210</v>
      </c>
      <c r="I40" s="124" t="s">
        <v>85</v>
      </c>
      <c r="J40" s="132" t="s">
        <v>85</v>
      </c>
      <c r="K40" s="132">
        <v>0</v>
      </c>
      <c r="L40" s="132"/>
    </row>
    <row r="41" spans="2:12" s="42" customFormat="1" ht="42.75" customHeight="1">
      <c r="B41" s="129" t="s">
        <v>90</v>
      </c>
      <c r="C41" s="129">
        <v>1501015003</v>
      </c>
      <c r="D41" s="123" t="s">
        <v>307</v>
      </c>
      <c r="E41" s="134" t="s">
        <v>308</v>
      </c>
      <c r="F41" s="141" t="s">
        <v>309</v>
      </c>
      <c r="G41" s="129" t="s">
        <v>307</v>
      </c>
      <c r="H41" s="123" t="s">
        <v>255</v>
      </c>
      <c r="I41" s="124" t="s">
        <v>256</v>
      </c>
      <c r="J41" s="132" t="s">
        <v>85</v>
      </c>
      <c r="K41" s="132">
        <v>0</v>
      </c>
      <c r="L41" s="132"/>
    </row>
    <row r="42" spans="2:12" s="42" customFormat="1" ht="57">
      <c r="B42" s="129" t="s">
        <v>90</v>
      </c>
      <c r="C42" s="129">
        <v>1501015003</v>
      </c>
      <c r="D42" s="123" t="s">
        <v>310</v>
      </c>
      <c r="E42" s="124" t="s">
        <v>311</v>
      </c>
      <c r="F42" s="141" t="s">
        <v>312</v>
      </c>
      <c r="G42" s="129" t="s">
        <v>310</v>
      </c>
      <c r="H42" s="123" t="s">
        <v>244</v>
      </c>
      <c r="I42" s="124" t="s">
        <v>85</v>
      </c>
      <c r="J42" s="132" t="s">
        <v>85</v>
      </c>
      <c r="K42" s="132">
        <v>0</v>
      </c>
      <c r="L42" s="132"/>
    </row>
    <row r="43" spans="2:12" s="42" customFormat="1" ht="183" customHeight="1">
      <c r="B43" s="129" t="s">
        <v>90</v>
      </c>
      <c r="C43" s="129">
        <v>1501015003</v>
      </c>
      <c r="D43" s="123" t="s">
        <v>262</v>
      </c>
      <c r="E43" s="124" t="s">
        <v>313</v>
      </c>
      <c r="F43" s="141" t="s">
        <v>264</v>
      </c>
      <c r="G43" s="129" t="s">
        <v>262</v>
      </c>
      <c r="H43" s="123" t="s">
        <v>210</v>
      </c>
      <c r="I43" s="124" t="s">
        <v>85</v>
      </c>
      <c r="J43" s="132" t="s">
        <v>85</v>
      </c>
      <c r="K43" s="132">
        <v>0</v>
      </c>
      <c r="L43" s="184" t="s">
        <v>265</v>
      </c>
    </row>
    <row r="44" spans="2:12" s="42" customFormat="1" ht="85.5">
      <c r="B44" s="129" t="s">
        <v>90</v>
      </c>
      <c r="C44" s="129">
        <v>1501015003</v>
      </c>
      <c r="D44" s="123" t="s">
        <v>314</v>
      </c>
      <c r="E44" s="124" t="s">
        <v>315</v>
      </c>
      <c r="F44" s="141" t="s">
        <v>316</v>
      </c>
      <c r="G44" s="129" t="s">
        <v>314</v>
      </c>
      <c r="H44" s="123" t="s">
        <v>244</v>
      </c>
      <c r="I44" s="124" t="s">
        <v>317</v>
      </c>
      <c r="J44" s="132" t="s">
        <v>85</v>
      </c>
      <c r="K44" s="132">
        <v>0</v>
      </c>
      <c r="L44" s="132"/>
    </row>
    <row r="45" spans="2:12" s="42" customFormat="1" ht="42.75" customHeight="1">
      <c r="B45" s="129" t="s">
        <v>90</v>
      </c>
      <c r="C45" s="129">
        <v>1501015003</v>
      </c>
      <c r="D45" s="123" t="s">
        <v>318</v>
      </c>
      <c r="E45" s="134" t="s">
        <v>319</v>
      </c>
      <c r="F45" s="141" t="s">
        <v>320</v>
      </c>
      <c r="G45" s="129" t="s">
        <v>321</v>
      </c>
      <c r="H45" s="123" t="s">
        <v>235</v>
      </c>
      <c r="I45" s="124" t="s">
        <v>85</v>
      </c>
      <c r="J45" s="132" t="s">
        <v>85</v>
      </c>
      <c r="K45" s="132">
        <v>1</v>
      </c>
      <c r="L45" s="184" t="s">
        <v>322</v>
      </c>
    </row>
    <row r="46" spans="2:12" s="42" customFormat="1" ht="57" customHeight="1">
      <c r="B46" s="129" t="s">
        <v>90</v>
      </c>
      <c r="C46" s="129">
        <v>1501015003</v>
      </c>
      <c r="D46" s="123" t="s">
        <v>323</v>
      </c>
      <c r="E46" s="124" t="s">
        <v>324</v>
      </c>
      <c r="F46" s="141" t="s">
        <v>325</v>
      </c>
      <c r="G46" s="129" t="s">
        <v>326</v>
      </c>
      <c r="H46" s="123" t="s">
        <v>255</v>
      </c>
      <c r="I46" s="124" t="s">
        <v>317</v>
      </c>
      <c r="J46" s="132" t="s">
        <v>85</v>
      </c>
      <c r="K46" s="132">
        <v>0</v>
      </c>
      <c r="L46" s="132"/>
    </row>
    <row r="47" spans="2:12" s="42" customFormat="1" ht="42.75" customHeight="1">
      <c r="B47" s="129" t="s">
        <v>90</v>
      </c>
      <c r="C47" s="129">
        <v>1501015003</v>
      </c>
      <c r="D47" s="123" t="s">
        <v>327</v>
      </c>
      <c r="E47" s="134" t="s">
        <v>328</v>
      </c>
      <c r="F47" s="141" t="s">
        <v>329</v>
      </c>
      <c r="G47" s="129" t="s">
        <v>330</v>
      </c>
      <c r="H47" s="123" t="s">
        <v>235</v>
      </c>
      <c r="I47" s="124" t="s">
        <v>85</v>
      </c>
      <c r="J47" s="132" t="s">
        <v>85</v>
      </c>
      <c r="K47" s="132">
        <v>1</v>
      </c>
      <c r="L47" s="184" t="s">
        <v>331</v>
      </c>
    </row>
    <row r="48" spans="2:12" s="42" customFormat="1" ht="42.75" customHeight="1">
      <c r="B48" s="129" t="s">
        <v>90</v>
      </c>
      <c r="C48" s="129">
        <v>1501015003</v>
      </c>
      <c r="D48" s="123" t="s">
        <v>332</v>
      </c>
      <c r="E48" s="134" t="s">
        <v>333</v>
      </c>
      <c r="F48" s="141" t="s">
        <v>334</v>
      </c>
      <c r="G48" s="129" t="s">
        <v>335</v>
      </c>
      <c r="H48" s="123" t="s">
        <v>210</v>
      </c>
      <c r="I48" s="124" t="s">
        <v>85</v>
      </c>
      <c r="J48" s="132" t="s">
        <v>85</v>
      </c>
      <c r="K48" s="132">
        <v>1</v>
      </c>
      <c r="L48" s="184" t="s">
        <v>336</v>
      </c>
    </row>
    <row r="49" spans="2:46" ht="102">
      <c r="B49" s="52" t="s">
        <v>94</v>
      </c>
      <c r="C49" s="52">
        <v>1501015004</v>
      </c>
      <c r="D49" s="52" t="s">
        <v>227</v>
      </c>
      <c r="E49" s="54" t="s">
        <v>337</v>
      </c>
      <c r="F49" s="112" t="s">
        <v>229</v>
      </c>
      <c r="G49" s="201" t="s">
        <v>227</v>
      </c>
      <c r="H49" s="202" t="s">
        <v>210</v>
      </c>
      <c r="I49" s="53" t="s">
        <v>85</v>
      </c>
      <c r="J49" s="54" t="s">
        <v>85</v>
      </c>
      <c r="K49" s="53">
        <v>0</v>
      </c>
      <c r="L49" s="54"/>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row>
    <row r="50" spans="2:46" s="42" customFormat="1" ht="119.25" customHeight="1">
      <c r="B50" s="129" t="s">
        <v>94</v>
      </c>
      <c r="C50" s="129">
        <v>1501015004</v>
      </c>
      <c r="D50" s="123" t="s">
        <v>338</v>
      </c>
      <c r="E50" s="124" t="s">
        <v>339</v>
      </c>
      <c r="F50" s="141" t="s">
        <v>340</v>
      </c>
      <c r="G50" s="129" t="s">
        <v>338</v>
      </c>
      <c r="H50" s="123" t="s">
        <v>210</v>
      </c>
      <c r="I50" s="124" t="s">
        <v>85</v>
      </c>
      <c r="J50" s="132" t="s">
        <v>85</v>
      </c>
      <c r="K50" s="132">
        <v>0</v>
      </c>
      <c r="L50" s="132"/>
    </row>
    <row r="51" spans="2:46" s="42" customFormat="1" ht="51" customHeight="1">
      <c r="B51" s="129" t="s">
        <v>94</v>
      </c>
      <c r="C51" s="129">
        <v>1501015004</v>
      </c>
      <c r="D51" s="123" t="s">
        <v>341</v>
      </c>
      <c r="E51" s="124" t="s">
        <v>342</v>
      </c>
      <c r="F51" s="141" t="s">
        <v>343</v>
      </c>
      <c r="G51" s="129" t="s">
        <v>341</v>
      </c>
      <c r="H51" s="123" t="s">
        <v>244</v>
      </c>
      <c r="I51" s="124" t="s">
        <v>85</v>
      </c>
      <c r="J51" s="132" t="s">
        <v>85</v>
      </c>
      <c r="K51" s="132">
        <v>0</v>
      </c>
      <c r="L51" s="132"/>
    </row>
    <row r="52" spans="2:46" s="42" customFormat="1" ht="114">
      <c r="B52" s="129" t="s">
        <v>94</v>
      </c>
      <c r="C52" s="129">
        <v>1501015004</v>
      </c>
      <c r="D52" s="123" t="s">
        <v>266</v>
      </c>
      <c r="E52" s="124" t="s">
        <v>344</v>
      </c>
      <c r="F52" s="141" t="s">
        <v>268</v>
      </c>
      <c r="G52" s="129" t="s">
        <v>266</v>
      </c>
      <c r="H52" s="123" t="s">
        <v>255</v>
      </c>
      <c r="I52" s="124" t="s">
        <v>345</v>
      </c>
      <c r="J52" s="132" t="s">
        <v>85</v>
      </c>
      <c r="K52" s="132">
        <v>0</v>
      </c>
      <c r="L52" s="132"/>
    </row>
    <row r="53" spans="2:46" s="42" customFormat="1" ht="114">
      <c r="B53" s="129" t="s">
        <v>94</v>
      </c>
      <c r="C53" s="129">
        <v>1501015004</v>
      </c>
      <c r="D53" s="123" t="s">
        <v>269</v>
      </c>
      <c r="E53" s="124" t="s">
        <v>346</v>
      </c>
      <c r="F53" s="141" t="s">
        <v>271</v>
      </c>
      <c r="G53" s="129" t="s">
        <v>269</v>
      </c>
      <c r="H53" s="123" t="s">
        <v>255</v>
      </c>
      <c r="I53" s="124" t="s">
        <v>345</v>
      </c>
      <c r="J53" s="132" t="s">
        <v>85</v>
      </c>
      <c r="K53" s="132">
        <v>0</v>
      </c>
      <c r="L53" s="132"/>
    </row>
    <row r="54" spans="2:46" s="42" customFormat="1" ht="42.75">
      <c r="B54" s="129" t="s">
        <v>94</v>
      </c>
      <c r="C54" s="129">
        <v>1501015004</v>
      </c>
      <c r="D54" s="123" t="s">
        <v>347</v>
      </c>
      <c r="E54" s="124" t="s">
        <v>348</v>
      </c>
      <c r="F54" s="141" t="s">
        <v>349</v>
      </c>
      <c r="G54" s="129" t="s">
        <v>347</v>
      </c>
      <c r="H54" s="123" t="s">
        <v>210</v>
      </c>
      <c r="I54" s="124" t="s">
        <v>85</v>
      </c>
      <c r="J54" s="132" t="s">
        <v>85</v>
      </c>
      <c r="K54" s="132">
        <v>0</v>
      </c>
      <c r="L54" s="132"/>
    </row>
    <row r="55" spans="2:46" s="42" customFormat="1" ht="42.75" customHeight="1">
      <c r="B55" s="129" t="s">
        <v>94</v>
      </c>
      <c r="C55" s="129">
        <v>1501015004</v>
      </c>
      <c r="D55" s="123" t="s">
        <v>350</v>
      </c>
      <c r="E55" s="134" t="s">
        <v>351</v>
      </c>
      <c r="F55" s="141" t="s">
        <v>352</v>
      </c>
      <c r="G55" s="129" t="s">
        <v>350</v>
      </c>
      <c r="H55" s="123" t="s">
        <v>210</v>
      </c>
      <c r="I55" s="124" t="s">
        <v>85</v>
      </c>
      <c r="J55" s="132" t="s">
        <v>85</v>
      </c>
      <c r="K55" s="132">
        <v>0</v>
      </c>
      <c r="L55" s="132"/>
    </row>
    <row r="56" spans="2:46" s="42" customFormat="1" ht="42.75" customHeight="1">
      <c r="B56" s="129" t="s">
        <v>94</v>
      </c>
      <c r="C56" s="129">
        <v>1501015004</v>
      </c>
      <c r="D56" s="123" t="s">
        <v>353</v>
      </c>
      <c r="E56" s="134" t="s">
        <v>354</v>
      </c>
      <c r="F56" s="141" t="s">
        <v>355</v>
      </c>
      <c r="G56" s="129" t="s">
        <v>353</v>
      </c>
      <c r="H56" s="123" t="s">
        <v>244</v>
      </c>
      <c r="I56" s="124" t="s">
        <v>85</v>
      </c>
      <c r="J56" s="132" t="s">
        <v>85</v>
      </c>
      <c r="K56" s="132">
        <v>0</v>
      </c>
      <c r="L56" s="132"/>
    </row>
    <row r="57" spans="2:46" s="42" customFormat="1" ht="128.25" customHeight="1">
      <c r="B57" s="129" t="s">
        <v>94</v>
      </c>
      <c r="C57" s="129">
        <v>1501015004</v>
      </c>
      <c r="D57" s="123" t="s">
        <v>249</v>
      </c>
      <c r="E57" s="124" t="s">
        <v>356</v>
      </c>
      <c r="F57" s="141" t="s">
        <v>357</v>
      </c>
      <c r="G57" s="129" t="s">
        <v>249</v>
      </c>
      <c r="H57" s="123" t="s">
        <v>244</v>
      </c>
      <c r="I57" s="124" t="s">
        <v>85</v>
      </c>
      <c r="J57" s="132" t="s">
        <v>85</v>
      </c>
      <c r="K57" s="132">
        <v>0</v>
      </c>
      <c r="L57" s="132"/>
    </row>
    <row r="58" spans="2:46" s="42" customFormat="1" ht="66.75" customHeight="1">
      <c r="B58" s="129" t="s">
        <v>94</v>
      </c>
      <c r="C58" s="129">
        <v>1501015004</v>
      </c>
      <c r="D58" s="123" t="s">
        <v>358</v>
      </c>
      <c r="E58" s="124" t="s">
        <v>359</v>
      </c>
      <c r="F58" s="141" t="s">
        <v>360</v>
      </c>
      <c r="G58" s="129" t="s">
        <v>358</v>
      </c>
      <c r="H58" s="123" t="s">
        <v>210</v>
      </c>
      <c r="I58" s="124" t="s">
        <v>85</v>
      </c>
      <c r="J58" s="132" t="s">
        <v>85</v>
      </c>
      <c r="K58" s="132">
        <v>0</v>
      </c>
      <c r="L58" s="132"/>
    </row>
    <row r="59" spans="2:46" s="42" customFormat="1" ht="117" customHeight="1">
      <c r="B59" s="129" t="s">
        <v>94</v>
      </c>
      <c r="C59" s="129">
        <v>1501015004</v>
      </c>
      <c r="D59" s="123" t="s">
        <v>361</v>
      </c>
      <c r="E59" s="124" t="s">
        <v>362</v>
      </c>
      <c r="F59" s="141" t="s">
        <v>363</v>
      </c>
      <c r="G59" s="129" t="s">
        <v>361</v>
      </c>
      <c r="H59" s="123" t="s">
        <v>210</v>
      </c>
      <c r="I59" s="124" t="s">
        <v>85</v>
      </c>
      <c r="J59" s="132" t="s">
        <v>85</v>
      </c>
      <c r="K59" s="132">
        <v>0</v>
      </c>
      <c r="L59" s="132"/>
    </row>
    <row r="60" spans="2:46" s="42" customFormat="1" ht="239.25" customHeight="1">
      <c r="B60" s="129" t="s">
        <v>94</v>
      </c>
      <c r="C60" s="129" t="s">
        <v>364</v>
      </c>
      <c r="D60" s="123" t="s">
        <v>365</v>
      </c>
      <c r="E60" s="124" t="s">
        <v>366</v>
      </c>
      <c r="F60" s="141" t="s">
        <v>367</v>
      </c>
      <c r="G60" s="129" t="s">
        <v>365</v>
      </c>
      <c r="H60" s="123" t="s">
        <v>235</v>
      </c>
      <c r="I60" s="124" t="s">
        <v>85</v>
      </c>
      <c r="J60" s="132" t="s">
        <v>85</v>
      </c>
      <c r="K60" s="132">
        <v>1</v>
      </c>
      <c r="L60" s="184" t="s">
        <v>368</v>
      </c>
    </row>
    <row r="61" spans="2:46" ht="74.25" customHeight="1">
      <c r="B61" s="52" t="s">
        <v>97</v>
      </c>
      <c r="C61" s="52">
        <v>1501015005</v>
      </c>
      <c r="D61" s="52" t="s">
        <v>369</v>
      </c>
      <c r="E61" s="54" t="s">
        <v>370</v>
      </c>
      <c r="F61" s="112" t="s">
        <v>371</v>
      </c>
      <c r="G61" s="201" t="s">
        <v>369</v>
      </c>
      <c r="H61" s="202" t="s">
        <v>255</v>
      </c>
      <c r="I61" s="53" t="s">
        <v>85</v>
      </c>
      <c r="J61" s="54" t="s">
        <v>85</v>
      </c>
      <c r="K61" s="53">
        <v>0</v>
      </c>
      <c r="L61" s="54"/>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row>
    <row r="62" spans="2:46" s="42" customFormat="1" ht="42.75" customHeight="1">
      <c r="B62" s="129" t="s">
        <v>97</v>
      </c>
      <c r="C62" s="129">
        <v>1501015005</v>
      </c>
      <c r="D62" s="123" t="s">
        <v>372</v>
      </c>
      <c r="E62" s="124" t="s">
        <v>373</v>
      </c>
      <c r="F62" s="141" t="s">
        <v>374</v>
      </c>
      <c r="G62" s="129" t="s">
        <v>372</v>
      </c>
      <c r="H62" s="123" t="s">
        <v>255</v>
      </c>
      <c r="I62" s="124" t="s">
        <v>85</v>
      </c>
      <c r="J62" s="132" t="s">
        <v>85</v>
      </c>
      <c r="K62" s="132">
        <v>0</v>
      </c>
      <c r="L62" s="132"/>
    </row>
    <row r="63" spans="2:46" s="42" customFormat="1" ht="42.75">
      <c r="B63" s="129" t="s">
        <v>97</v>
      </c>
      <c r="C63" s="129">
        <v>1501015005</v>
      </c>
      <c r="D63" s="123" t="s">
        <v>375</v>
      </c>
      <c r="E63" s="124" t="s">
        <v>376</v>
      </c>
      <c r="F63" s="141" t="s">
        <v>377</v>
      </c>
      <c r="G63" s="129" t="s">
        <v>375</v>
      </c>
      <c r="H63" s="123" t="s">
        <v>255</v>
      </c>
      <c r="I63" s="124" t="s">
        <v>85</v>
      </c>
      <c r="J63" s="132" t="s">
        <v>85</v>
      </c>
      <c r="K63" s="132">
        <v>0</v>
      </c>
      <c r="L63" s="132"/>
    </row>
    <row r="64" spans="2:46" s="42" customFormat="1" ht="54" customHeight="1">
      <c r="B64" s="129" t="s">
        <v>97</v>
      </c>
      <c r="C64" s="129">
        <v>1501015005</v>
      </c>
      <c r="D64" s="123" t="s">
        <v>378</v>
      </c>
      <c r="E64" s="124" t="s">
        <v>379</v>
      </c>
      <c r="F64" s="141" t="s">
        <v>380</v>
      </c>
      <c r="G64" s="129" t="s">
        <v>378</v>
      </c>
      <c r="H64" s="123" t="s">
        <v>255</v>
      </c>
      <c r="I64" s="124" t="s">
        <v>85</v>
      </c>
      <c r="J64" s="132" t="s">
        <v>85</v>
      </c>
      <c r="K64" s="132">
        <v>0</v>
      </c>
      <c r="L64" s="132"/>
    </row>
    <row r="65" spans="2:46" s="42" customFormat="1" ht="42.75" customHeight="1">
      <c r="B65" s="129" t="s">
        <v>97</v>
      </c>
      <c r="C65" s="129">
        <v>1501015005</v>
      </c>
      <c r="D65" s="123" t="s">
        <v>381</v>
      </c>
      <c r="E65" s="124" t="s">
        <v>382</v>
      </c>
      <c r="F65" s="141" t="s">
        <v>383</v>
      </c>
      <c r="G65" s="129" t="s">
        <v>381</v>
      </c>
      <c r="H65" s="123" t="s">
        <v>255</v>
      </c>
      <c r="I65" s="124" t="s">
        <v>85</v>
      </c>
      <c r="J65" s="132" t="s">
        <v>85</v>
      </c>
      <c r="K65" s="132">
        <v>0</v>
      </c>
      <c r="L65" s="132"/>
    </row>
    <row r="66" spans="2:46" s="42" customFormat="1" ht="42.75" customHeight="1">
      <c r="B66" s="129" t="s">
        <v>97</v>
      </c>
      <c r="C66" s="129">
        <v>1501015005</v>
      </c>
      <c r="D66" s="123" t="s">
        <v>384</v>
      </c>
      <c r="E66" s="124" t="s">
        <v>385</v>
      </c>
      <c r="F66" s="141" t="s">
        <v>386</v>
      </c>
      <c r="G66" s="129" t="s">
        <v>384</v>
      </c>
      <c r="H66" s="123" t="s">
        <v>255</v>
      </c>
      <c r="I66" s="124" t="s">
        <v>85</v>
      </c>
      <c r="J66" s="132" t="s">
        <v>85</v>
      </c>
      <c r="K66" s="132">
        <v>0</v>
      </c>
      <c r="L66" s="132"/>
    </row>
    <row r="67" spans="2:46" s="42" customFormat="1" ht="71.25">
      <c r="B67" s="129" t="s">
        <v>97</v>
      </c>
      <c r="C67" s="129">
        <v>1501015005</v>
      </c>
      <c r="D67" s="123" t="s">
        <v>387</v>
      </c>
      <c r="E67" s="124" t="s">
        <v>388</v>
      </c>
      <c r="F67" s="141" t="s">
        <v>389</v>
      </c>
      <c r="G67" s="129" t="s">
        <v>387</v>
      </c>
      <c r="H67" s="123" t="s">
        <v>255</v>
      </c>
      <c r="I67" s="124" t="s">
        <v>85</v>
      </c>
      <c r="J67" s="132" t="s">
        <v>85</v>
      </c>
      <c r="K67" s="132">
        <v>0</v>
      </c>
      <c r="L67" s="132"/>
    </row>
    <row r="68" spans="2:46" s="42" customFormat="1" ht="71.25" customHeight="1">
      <c r="B68" s="129" t="s">
        <v>97</v>
      </c>
      <c r="C68" s="129">
        <v>1501015005</v>
      </c>
      <c r="D68" s="123" t="s">
        <v>390</v>
      </c>
      <c r="E68" s="124" t="s">
        <v>391</v>
      </c>
      <c r="F68" s="141" t="s">
        <v>392</v>
      </c>
      <c r="G68" s="129" t="s">
        <v>390</v>
      </c>
      <c r="H68" s="123" t="s">
        <v>255</v>
      </c>
      <c r="I68" s="124" t="s">
        <v>85</v>
      </c>
      <c r="J68" s="132" t="s">
        <v>85</v>
      </c>
      <c r="K68" s="132">
        <v>0</v>
      </c>
      <c r="L68" s="132"/>
    </row>
    <row r="69" spans="2:46" s="42" customFormat="1" ht="57">
      <c r="B69" s="129" t="s">
        <v>97</v>
      </c>
      <c r="C69" s="129">
        <v>1501015005</v>
      </c>
      <c r="D69" s="123" t="s">
        <v>393</v>
      </c>
      <c r="E69" s="124" t="s">
        <v>394</v>
      </c>
      <c r="F69" s="141" t="s">
        <v>395</v>
      </c>
      <c r="G69" s="129" t="s">
        <v>393</v>
      </c>
      <c r="H69" s="123" t="s">
        <v>255</v>
      </c>
      <c r="I69" s="124" t="s">
        <v>85</v>
      </c>
      <c r="J69" s="132" t="s">
        <v>85</v>
      </c>
      <c r="K69" s="132">
        <v>0</v>
      </c>
      <c r="L69" s="132"/>
    </row>
    <row r="70" spans="2:46" s="42" customFormat="1" ht="42.75">
      <c r="B70" s="129" t="s">
        <v>97</v>
      </c>
      <c r="C70" s="129">
        <v>1501015005</v>
      </c>
      <c r="D70" s="123" t="s">
        <v>396</v>
      </c>
      <c r="E70" s="124" t="s">
        <v>397</v>
      </c>
      <c r="F70" s="141" t="s">
        <v>277</v>
      </c>
      <c r="G70" s="129" t="s">
        <v>396</v>
      </c>
      <c r="H70" s="123" t="s">
        <v>210</v>
      </c>
      <c r="I70" s="124" t="s">
        <v>85</v>
      </c>
      <c r="J70" s="132" t="s">
        <v>85</v>
      </c>
      <c r="K70" s="132">
        <v>0</v>
      </c>
      <c r="L70" s="132"/>
    </row>
    <row r="71" spans="2:46" s="42" customFormat="1" ht="99.75">
      <c r="B71" s="129" t="s">
        <v>97</v>
      </c>
      <c r="C71" s="129">
        <v>1501015005</v>
      </c>
      <c r="D71" s="123" t="s">
        <v>207</v>
      </c>
      <c r="E71" s="124" t="s">
        <v>398</v>
      </c>
      <c r="F71" s="141" t="s">
        <v>231</v>
      </c>
      <c r="G71" s="129" t="s">
        <v>207</v>
      </c>
      <c r="H71" s="123" t="s">
        <v>210</v>
      </c>
      <c r="I71" s="124" t="s">
        <v>85</v>
      </c>
      <c r="J71" s="132" t="s">
        <v>85</v>
      </c>
      <c r="K71" s="132">
        <v>0</v>
      </c>
      <c r="L71" s="132"/>
    </row>
    <row r="72" spans="2:46" s="42" customFormat="1" ht="121.5" customHeight="1">
      <c r="B72" s="129" t="s">
        <v>97</v>
      </c>
      <c r="C72" s="129">
        <v>1501015005</v>
      </c>
      <c r="D72" s="123" t="s">
        <v>361</v>
      </c>
      <c r="E72" s="124" t="s">
        <v>399</v>
      </c>
      <c r="F72" s="141" t="s">
        <v>400</v>
      </c>
      <c r="G72" s="129" t="s">
        <v>361</v>
      </c>
      <c r="H72" s="123" t="s">
        <v>210</v>
      </c>
      <c r="I72" s="124" t="s">
        <v>85</v>
      </c>
      <c r="J72" s="132" t="s">
        <v>85</v>
      </c>
      <c r="K72" s="132">
        <v>0</v>
      </c>
      <c r="L72" s="132"/>
    </row>
    <row r="73" spans="2:46" ht="130.5">
      <c r="B73" s="52" t="s">
        <v>100</v>
      </c>
      <c r="C73" s="52">
        <v>1501015006</v>
      </c>
      <c r="D73" s="52" t="s">
        <v>227</v>
      </c>
      <c r="E73" s="54" t="s">
        <v>401</v>
      </c>
      <c r="F73" s="112" t="s">
        <v>284</v>
      </c>
      <c r="G73" s="201" t="s">
        <v>227</v>
      </c>
      <c r="H73" s="202" t="s">
        <v>210</v>
      </c>
      <c r="I73" s="53" t="s">
        <v>85</v>
      </c>
      <c r="J73" s="54" t="s">
        <v>85</v>
      </c>
      <c r="K73" s="53">
        <v>0</v>
      </c>
      <c r="L73" s="54"/>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row>
    <row r="74" spans="2:46" s="42" customFormat="1" ht="91.5" customHeight="1">
      <c r="B74" s="129" t="s">
        <v>100</v>
      </c>
      <c r="C74" s="129">
        <v>1501015006</v>
      </c>
      <c r="D74" s="123" t="s">
        <v>402</v>
      </c>
      <c r="E74" s="124" t="s">
        <v>403</v>
      </c>
      <c r="F74" s="141" t="s">
        <v>404</v>
      </c>
      <c r="G74" s="129" t="s">
        <v>402</v>
      </c>
      <c r="H74" s="123" t="s">
        <v>210</v>
      </c>
      <c r="I74" s="124" t="s">
        <v>85</v>
      </c>
      <c r="J74" s="132" t="s">
        <v>85</v>
      </c>
      <c r="K74" s="132">
        <v>0</v>
      </c>
      <c r="L74" s="132"/>
    </row>
    <row r="75" spans="2:46" s="42" customFormat="1" ht="114">
      <c r="B75" s="129" t="s">
        <v>100</v>
      </c>
      <c r="C75" s="129">
        <v>1501015006</v>
      </c>
      <c r="D75" s="123" t="s">
        <v>288</v>
      </c>
      <c r="E75" s="124" t="s">
        <v>405</v>
      </c>
      <c r="F75" s="141" t="s">
        <v>406</v>
      </c>
      <c r="G75" s="129" t="s">
        <v>288</v>
      </c>
      <c r="H75" s="123" t="s">
        <v>235</v>
      </c>
      <c r="I75" s="124" t="s">
        <v>85</v>
      </c>
      <c r="J75" s="132" t="s">
        <v>85</v>
      </c>
      <c r="K75" s="132">
        <v>0</v>
      </c>
      <c r="L75" s="132"/>
    </row>
    <row r="76" spans="2:46" s="42" customFormat="1" ht="121.5" customHeight="1">
      <c r="B76" s="129" t="s">
        <v>100</v>
      </c>
      <c r="C76" s="129">
        <v>1501015006</v>
      </c>
      <c r="D76" s="123" t="s">
        <v>407</v>
      </c>
      <c r="E76" s="124" t="s">
        <v>408</v>
      </c>
      <c r="F76" s="141" t="s">
        <v>409</v>
      </c>
      <c r="G76" s="129" t="s">
        <v>407</v>
      </c>
      <c r="H76" s="123" t="s">
        <v>210</v>
      </c>
      <c r="I76" s="124" t="s">
        <v>85</v>
      </c>
      <c r="J76" s="132" t="s">
        <v>85</v>
      </c>
      <c r="K76" s="132">
        <v>0</v>
      </c>
      <c r="L76" s="132"/>
    </row>
    <row r="77" spans="2:46" s="42" customFormat="1" ht="117.75" customHeight="1">
      <c r="B77" s="129" t="s">
        <v>100</v>
      </c>
      <c r="C77" s="129">
        <v>1501015006</v>
      </c>
      <c r="D77" s="123" t="s">
        <v>410</v>
      </c>
      <c r="E77" s="124" t="s">
        <v>411</v>
      </c>
      <c r="F77" s="141" t="s">
        <v>412</v>
      </c>
      <c r="G77" s="129" t="s">
        <v>410</v>
      </c>
      <c r="H77" s="123" t="s">
        <v>210</v>
      </c>
      <c r="I77" s="124" t="s">
        <v>85</v>
      </c>
      <c r="J77" s="132" t="s">
        <v>85</v>
      </c>
      <c r="K77" s="132">
        <v>0</v>
      </c>
      <c r="L77" s="132"/>
    </row>
    <row r="78" spans="2:46" s="42" customFormat="1" ht="85.5">
      <c r="B78" s="129" t="s">
        <v>100</v>
      </c>
      <c r="C78" s="129">
        <v>1501015006</v>
      </c>
      <c r="D78" s="123" t="s">
        <v>257</v>
      </c>
      <c r="E78" s="124" t="s">
        <v>413</v>
      </c>
      <c r="F78" s="141" t="s">
        <v>414</v>
      </c>
      <c r="G78" s="129" t="s">
        <v>257</v>
      </c>
      <c r="H78" s="123" t="s">
        <v>255</v>
      </c>
      <c r="I78" s="124" t="s">
        <v>317</v>
      </c>
      <c r="J78" s="132" t="s">
        <v>85</v>
      </c>
      <c r="K78" s="132">
        <v>0</v>
      </c>
      <c r="L78" s="132"/>
    </row>
    <row r="79" spans="2:46" s="42" customFormat="1" ht="99.75">
      <c r="B79" s="129" t="s">
        <v>100</v>
      </c>
      <c r="C79" s="129">
        <v>1501015006</v>
      </c>
      <c r="D79" s="123" t="s">
        <v>260</v>
      </c>
      <c r="E79" s="124" t="s">
        <v>415</v>
      </c>
      <c r="F79" s="141" t="s">
        <v>416</v>
      </c>
      <c r="G79" s="129" t="s">
        <v>260</v>
      </c>
      <c r="H79" s="123" t="s">
        <v>255</v>
      </c>
      <c r="I79" s="124" t="s">
        <v>317</v>
      </c>
      <c r="J79" s="132" t="s">
        <v>85</v>
      </c>
      <c r="K79" s="132">
        <v>0</v>
      </c>
      <c r="L79" s="132"/>
    </row>
    <row r="80" spans="2:46" s="42" customFormat="1" ht="42.75" customHeight="1">
      <c r="B80" s="129" t="s">
        <v>100</v>
      </c>
      <c r="C80" s="129">
        <v>1501015006</v>
      </c>
      <c r="D80" s="123" t="s">
        <v>417</v>
      </c>
      <c r="E80" s="134" t="s">
        <v>418</v>
      </c>
      <c r="F80" s="141" t="s">
        <v>419</v>
      </c>
      <c r="G80" s="129" t="s">
        <v>417</v>
      </c>
      <c r="H80" s="123" t="s">
        <v>210</v>
      </c>
      <c r="I80" s="124" t="s">
        <v>85</v>
      </c>
      <c r="J80" s="132" t="s">
        <v>85</v>
      </c>
      <c r="K80" s="132">
        <v>0</v>
      </c>
      <c r="L80" s="132"/>
    </row>
    <row r="81" spans="2:46" s="42" customFormat="1" ht="42.75" customHeight="1">
      <c r="B81" s="129" t="s">
        <v>100</v>
      </c>
      <c r="C81" s="129">
        <v>1501015006</v>
      </c>
      <c r="D81" s="123" t="s">
        <v>420</v>
      </c>
      <c r="E81" s="134" t="s">
        <v>421</v>
      </c>
      <c r="F81" s="141" t="s">
        <v>422</v>
      </c>
      <c r="G81" s="129" t="s">
        <v>420</v>
      </c>
      <c r="H81" s="123" t="s">
        <v>210</v>
      </c>
      <c r="I81" s="124" t="s">
        <v>85</v>
      </c>
      <c r="J81" s="132" t="s">
        <v>85</v>
      </c>
      <c r="K81" s="132">
        <v>0</v>
      </c>
      <c r="L81" s="132"/>
    </row>
    <row r="82" spans="2:46" s="42" customFormat="1" ht="42.75">
      <c r="B82" s="129" t="s">
        <v>100</v>
      </c>
      <c r="C82" s="129">
        <v>1501015006</v>
      </c>
      <c r="D82" s="123" t="s">
        <v>275</v>
      </c>
      <c r="E82" s="124" t="s">
        <v>423</v>
      </c>
      <c r="F82" s="141" t="s">
        <v>277</v>
      </c>
      <c r="G82" s="129" t="s">
        <v>275</v>
      </c>
      <c r="H82" s="123" t="s">
        <v>210</v>
      </c>
      <c r="I82" s="124" t="s">
        <v>85</v>
      </c>
      <c r="J82" s="132" t="s">
        <v>85</v>
      </c>
      <c r="K82" s="132">
        <v>0</v>
      </c>
      <c r="L82" s="132"/>
    </row>
    <row r="83" spans="2:46" s="42" customFormat="1" ht="42.75" customHeight="1">
      <c r="B83" s="129" t="s">
        <v>100</v>
      </c>
      <c r="C83" s="129">
        <v>1501015006</v>
      </c>
      <c r="D83" s="123" t="s">
        <v>218</v>
      </c>
      <c r="E83" s="134" t="s">
        <v>424</v>
      </c>
      <c r="F83" s="141" t="s">
        <v>425</v>
      </c>
      <c r="G83" s="129" t="s">
        <v>218</v>
      </c>
      <c r="H83" s="123" t="s">
        <v>210</v>
      </c>
      <c r="I83" s="124" t="s">
        <v>85</v>
      </c>
      <c r="J83" s="132" t="s">
        <v>85</v>
      </c>
      <c r="K83" s="132">
        <v>0</v>
      </c>
      <c r="L83" s="132"/>
    </row>
    <row r="84" spans="2:46" s="42" customFormat="1" ht="69.75" customHeight="1">
      <c r="B84" s="129" t="s">
        <v>100</v>
      </c>
      <c r="C84" s="129">
        <v>1501015006</v>
      </c>
      <c r="D84" s="123" t="s">
        <v>221</v>
      </c>
      <c r="E84" s="124" t="s">
        <v>426</v>
      </c>
      <c r="F84" s="141" t="s">
        <v>280</v>
      </c>
      <c r="G84" s="129" t="s">
        <v>221</v>
      </c>
      <c r="H84" s="123" t="s">
        <v>210</v>
      </c>
      <c r="I84" s="124" t="s">
        <v>85</v>
      </c>
      <c r="J84" s="132" t="s">
        <v>85</v>
      </c>
      <c r="K84" s="132">
        <v>0</v>
      </c>
      <c r="L84" s="132"/>
    </row>
    <row r="85" spans="2:46" s="42" customFormat="1" ht="42.75" customHeight="1">
      <c r="B85" s="129" t="s">
        <v>100</v>
      </c>
      <c r="C85" s="129">
        <v>1501015006</v>
      </c>
      <c r="D85" s="123" t="s">
        <v>224</v>
      </c>
      <c r="E85" s="134" t="s">
        <v>427</v>
      </c>
      <c r="F85" s="141" t="s">
        <v>282</v>
      </c>
      <c r="G85" s="129" t="s">
        <v>224</v>
      </c>
      <c r="H85" s="123" t="s">
        <v>210</v>
      </c>
      <c r="I85" s="124" t="s">
        <v>85</v>
      </c>
      <c r="J85" s="132" t="s">
        <v>85</v>
      </c>
      <c r="K85" s="132">
        <v>0</v>
      </c>
      <c r="L85" s="132"/>
    </row>
    <row r="86" spans="2:46" s="42" customFormat="1" ht="99.75">
      <c r="B86" s="129" t="s">
        <v>100</v>
      </c>
      <c r="C86" s="129">
        <v>1501015006</v>
      </c>
      <c r="D86" s="123" t="s">
        <v>266</v>
      </c>
      <c r="E86" s="124" t="s">
        <v>428</v>
      </c>
      <c r="F86" s="141" t="s">
        <v>429</v>
      </c>
      <c r="G86" s="129" t="s">
        <v>266</v>
      </c>
      <c r="H86" s="123" t="s">
        <v>255</v>
      </c>
      <c r="I86" s="124" t="s">
        <v>345</v>
      </c>
      <c r="J86" s="132" t="s">
        <v>85</v>
      </c>
      <c r="K86" s="132">
        <v>0</v>
      </c>
      <c r="L86" s="132"/>
    </row>
    <row r="87" spans="2:46" s="42" customFormat="1" ht="114">
      <c r="B87" s="129" t="s">
        <v>100</v>
      </c>
      <c r="C87" s="129">
        <v>1501015006</v>
      </c>
      <c r="D87" s="123" t="s">
        <v>269</v>
      </c>
      <c r="E87" s="124" t="s">
        <v>430</v>
      </c>
      <c r="F87" s="141" t="s">
        <v>431</v>
      </c>
      <c r="G87" s="129" t="s">
        <v>269</v>
      </c>
      <c r="H87" s="123" t="s">
        <v>255</v>
      </c>
      <c r="I87" s="124" t="s">
        <v>345</v>
      </c>
      <c r="J87" s="132" t="s">
        <v>85</v>
      </c>
      <c r="K87" s="132">
        <v>0</v>
      </c>
      <c r="L87" s="132"/>
    </row>
    <row r="88" spans="2:46" ht="42.75" customHeight="1">
      <c r="B88" s="52" t="s">
        <v>103</v>
      </c>
      <c r="C88" s="52">
        <v>1501015007</v>
      </c>
      <c r="D88" s="52" t="s">
        <v>369</v>
      </c>
      <c r="E88" s="54" t="s">
        <v>432</v>
      </c>
      <c r="F88" s="112" t="s">
        <v>282</v>
      </c>
      <c r="G88" s="201" t="s">
        <v>369</v>
      </c>
      <c r="H88" s="202" t="s">
        <v>210</v>
      </c>
      <c r="I88" s="53" t="s">
        <v>85</v>
      </c>
      <c r="J88" s="54" t="s">
        <v>85</v>
      </c>
      <c r="K88" s="53">
        <v>0</v>
      </c>
      <c r="L88" s="54"/>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row>
    <row r="89" spans="2:46" s="42" customFormat="1" ht="66" customHeight="1">
      <c r="B89" s="129" t="s">
        <v>103</v>
      </c>
      <c r="C89" s="129">
        <v>1501015007</v>
      </c>
      <c r="D89" s="123" t="s">
        <v>433</v>
      </c>
      <c r="E89" s="124" t="s">
        <v>434</v>
      </c>
      <c r="F89" s="141" t="s">
        <v>435</v>
      </c>
      <c r="G89" s="129" t="s">
        <v>433</v>
      </c>
      <c r="H89" s="123" t="s">
        <v>244</v>
      </c>
      <c r="I89" s="124" t="s">
        <v>85</v>
      </c>
      <c r="J89" s="132" t="s">
        <v>85</v>
      </c>
      <c r="K89" s="132">
        <v>1</v>
      </c>
      <c r="L89" s="184" t="s">
        <v>436</v>
      </c>
    </row>
    <row r="90" spans="2:46" s="42" customFormat="1" ht="99.75">
      <c r="B90" s="129" t="s">
        <v>103</v>
      </c>
      <c r="C90" s="129">
        <v>1501015007</v>
      </c>
      <c r="D90" s="123" t="s">
        <v>437</v>
      </c>
      <c r="E90" s="124" t="s">
        <v>438</v>
      </c>
      <c r="F90" s="141" t="s">
        <v>439</v>
      </c>
      <c r="G90" s="129" t="s">
        <v>437</v>
      </c>
      <c r="H90" s="123" t="s">
        <v>210</v>
      </c>
      <c r="I90" s="124" t="s">
        <v>85</v>
      </c>
      <c r="J90" s="132" t="s">
        <v>85</v>
      </c>
      <c r="K90" s="132">
        <v>1</v>
      </c>
      <c r="L90" s="184" t="s">
        <v>440</v>
      </c>
    </row>
    <row r="91" spans="2:46" s="42" customFormat="1" ht="87" customHeight="1">
      <c r="B91" s="129" t="s">
        <v>103</v>
      </c>
      <c r="C91" s="129">
        <v>1501015007</v>
      </c>
      <c r="D91" s="123" t="s">
        <v>441</v>
      </c>
      <c r="E91" s="124" t="s">
        <v>442</v>
      </c>
      <c r="F91" s="141" t="s">
        <v>443</v>
      </c>
      <c r="G91" s="129" t="s">
        <v>441</v>
      </c>
      <c r="H91" s="123" t="s">
        <v>210</v>
      </c>
      <c r="I91" s="124" t="s">
        <v>85</v>
      </c>
      <c r="J91" s="132" t="s">
        <v>85</v>
      </c>
      <c r="K91" s="132">
        <v>1</v>
      </c>
      <c r="L91" s="184" t="s">
        <v>444</v>
      </c>
    </row>
    <row r="92" spans="2:46" s="42" customFormat="1" ht="87.75" customHeight="1">
      <c r="B92" s="129" t="s">
        <v>103</v>
      </c>
      <c r="C92" s="129">
        <v>1501015007</v>
      </c>
      <c r="D92" s="123" t="s">
        <v>445</v>
      </c>
      <c r="E92" s="124" t="s">
        <v>446</v>
      </c>
      <c r="F92" s="141" t="s">
        <v>447</v>
      </c>
      <c r="G92" s="129" t="s">
        <v>445</v>
      </c>
      <c r="H92" s="123" t="s">
        <v>235</v>
      </c>
      <c r="I92" s="124" t="s">
        <v>85</v>
      </c>
      <c r="J92" s="132" t="s">
        <v>85</v>
      </c>
      <c r="K92" s="132">
        <v>0</v>
      </c>
      <c r="L92" s="132"/>
    </row>
    <row r="93" spans="2:46" s="42" customFormat="1" ht="105" customHeight="1">
      <c r="B93" s="129" t="s">
        <v>103</v>
      </c>
      <c r="C93" s="129">
        <v>1501015007</v>
      </c>
      <c r="D93" s="123" t="s">
        <v>448</v>
      </c>
      <c r="E93" s="124" t="s">
        <v>449</v>
      </c>
      <c r="F93" s="141" t="s">
        <v>450</v>
      </c>
      <c r="G93" s="129" t="s">
        <v>448</v>
      </c>
      <c r="H93" s="123" t="s">
        <v>210</v>
      </c>
      <c r="I93" s="124" t="s">
        <v>85</v>
      </c>
      <c r="J93" s="132" t="s">
        <v>85</v>
      </c>
      <c r="K93" s="132">
        <v>0</v>
      </c>
      <c r="L93" s="132"/>
    </row>
    <row r="94" spans="2:46" s="42" customFormat="1" ht="185.25">
      <c r="B94" s="187" t="s">
        <v>103</v>
      </c>
      <c r="C94" s="187">
        <v>1501015007</v>
      </c>
      <c r="D94" s="188" t="s">
        <v>451</v>
      </c>
      <c r="E94" s="189" t="s">
        <v>452</v>
      </c>
      <c r="F94" s="190" t="s">
        <v>453</v>
      </c>
      <c r="G94" s="187" t="s">
        <v>451</v>
      </c>
      <c r="H94" s="188" t="s">
        <v>210</v>
      </c>
      <c r="I94" s="189" t="s">
        <v>85</v>
      </c>
      <c r="J94" s="191" t="s">
        <v>85</v>
      </c>
      <c r="K94" s="191">
        <v>1</v>
      </c>
      <c r="L94" s="192" t="s">
        <v>454</v>
      </c>
    </row>
    <row r="95" spans="2:46" s="42" customFormat="1" ht="120" customHeight="1">
      <c r="B95" s="129" t="s">
        <v>103</v>
      </c>
      <c r="C95" s="129">
        <v>1501015007</v>
      </c>
      <c r="D95" s="123" t="s">
        <v>455</v>
      </c>
      <c r="E95" s="124" t="s">
        <v>456</v>
      </c>
      <c r="F95" s="141" t="s">
        <v>457</v>
      </c>
      <c r="G95" s="129" t="s">
        <v>455</v>
      </c>
      <c r="H95" s="123" t="s">
        <v>210</v>
      </c>
      <c r="I95" s="124" t="s">
        <v>85</v>
      </c>
      <c r="J95" s="132" t="s">
        <v>85</v>
      </c>
      <c r="K95" s="132">
        <v>0</v>
      </c>
      <c r="L95" s="132"/>
    </row>
    <row r="96" spans="2:46" s="42" customFormat="1" ht="60.75" customHeight="1">
      <c r="B96" s="129" t="s">
        <v>103</v>
      </c>
      <c r="C96" s="129">
        <v>1501015007</v>
      </c>
      <c r="D96" s="123" t="s">
        <v>458</v>
      </c>
      <c r="E96" s="124" t="s">
        <v>459</v>
      </c>
      <c r="F96" s="141" t="s">
        <v>460</v>
      </c>
      <c r="G96" s="129" t="s">
        <v>458</v>
      </c>
      <c r="H96" s="123" t="s">
        <v>210</v>
      </c>
      <c r="I96" s="124" t="s">
        <v>85</v>
      </c>
      <c r="J96" s="132" t="s">
        <v>85</v>
      </c>
      <c r="K96" s="132">
        <v>0</v>
      </c>
      <c r="L96" s="132"/>
    </row>
    <row r="97" spans="2:46" s="42" customFormat="1" ht="87.75" customHeight="1">
      <c r="B97" s="129" t="s">
        <v>103</v>
      </c>
      <c r="C97" s="129">
        <v>1501015007</v>
      </c>
      <c r="D97" s="123" t="s">
        <v>461</v>
      </c>
      <c r="E97" s="124" t="s">
        <v>462</v>
      </c>
      <c r="F97" s="141" t="s">
        <v>463</v>
      </c>
      <c r="G97" s="129" t="s">
        <v>461</v>
      </c>
      <c r="H97" s="123" t="s">
        <v>210</v>
      </c>
      <c r="I97" s="124" t="s">
        <v>85</v>
      </c>
      <c r="J97" s="132" t="s">
        <v>85</v>
      </c>
      <c r="K97" s="132">
        <v>0</v>
      </c>
      <c r="L97" s="132"/>
    </row>
    <row r="98" spans="2:46" s="42" customFormat="1" ht="75" customHeight="1">
      <c r="B98" s="129" t="s">
        <v>103</v>
      </c>
      <c r="C98" s="129">
        <v>1501015007</v>
      </c>
      <c r="D98" s="123" t="s">
        <v>464</v>
      </c>
      <c r="E98" s="124" t="s">
        <v>465</v>
      </c>
      <c r="F98" s="141" t="s">
        <v>466</v>
      </c>
      <c r="G98" s="129" t="s">
        <v>464</v>
      </c>
      <c r="H98" s="123" t="s">
        <v>210</v>
      </c>
      <c r="I98" s="124" t="s">
        <v>85</v>
      </c>
      <c r="J98" s="132" t="s">
        <v>85</v>
      </c>
      <c r="K98" s="132">
        <v>0</v>
      </c>
      <c r="L98" s="132"/>
    </row>
    <row r="99" spans="2:46" s="42" customFormat="1" ht="155.25" customHeight="1">
      <c r="B99" s="129" t="s">
        <v>103</v>
      </c>
      <c r="C99" s="129">
        <v>1501015007</v>
      </c>
      <c r="D99" s="123" t="s">
        <v>467</v>
      </c>
      <c r="E99" s="124" t="s">
        <v>468</v>
      </c>
      <c r="F99" s="141" t="s">
        <v>469</v>
      </c>
      <c r="G99" s="129" t="s">
        <v>467</v>
      </c>
      <c r="H99" s="123" t="s">
        <v>210</v>
      </c>
      <c r="I99" s="124" t="s">
        <v>85</v>
      </c>
      <c r="J99" s="132" t="s">
        <v>85</v>
      </c>
      <c r="K99" s="132">
        <v>0</v>
      </c>
      <c r="L99" s="132"/>
    </row>
    <row r="100" spans="2:46" s="42" customFormat="1" ht="114">
      <c r="B100" s="129" t="s">
        <v>103</v>
      </c>
      <c r="C100" s="129">
        <v>1501015007</v>
      </c>
      <c r="D100" s="123" t="s">
        <v>470</v>
      </c>
      <c r="E100" s="124" t="s">
        <v>471</v>
      </c>
      <c r="F100" s="141" t="s">
        <v>472</v>
      </c>
      <c r="G100" s="129" t="s">
        <v>470</v>
      </c>
      <c r="H100" s="123" t="s">
        <v>210</v>
      </c>
      <c r="I100" s="124" t="s">
        <v>85</v>
      </c>
      <c r="J100" s="132" t="s">
        <v>85</v>
      </c>
      <c r="K100" s="132">
        <v>0</v>
      </c>
      <c r="L100" s="132"/>
    </row>
    <row r="101" spans="2:46" s="42" customFormat="1" ht="66" customHeight="1">
      <c r="B101" s="129" t="s">
        <v>103</v>
      </c>
      <c r="C101" s="129">
        <v>1501015007</v>
      </c>
      <c r="D101" s="123" t="s">
        <v>473</v>
      </c>
      <c r="E101" s="124" t="s">
        <v>474</v>
      </c>
      <c r="F101" s="141" t="s">
        <v>475</v>
      </c>
      <c r="G101" s="129" t="s">
        <v>473</v>
      </c>
      <c r="H101" s="123" t="s">
        <v>210</v>
      </c>
      <c r="I101" s="124" t="s">
        <v>85</v>
      </c>
      <c r="J101" s="132" t="s">
        <v>85</v>
      </c>
      <c r="K101" s="132">
        <v>0</v>
      </c>
      <c r="L101" s="132"/>
    </row>
    <row r="102" spans="2:46" s="42" customFormat="1" ht="131.25" customHeight="1">
      <c r="B102" s="129" t="s">
        <v>103</v>
      </c>
      <c r="C102" s="129">
        <v>1501015007</v>
      </c>
      <c r="D102" s="123" t="s">
        <v>476</v>
      </c>
      <c r="E102" s="124" t="s">
        <v>477</v>
      </c>
      <c r="F102" s="141" t="s">
        <v>478</v>
      </c>
      <c r="G102" s="129" t="s">
        <v>476</v>
      </c>
      <c r="H102" s="123" t="s">
        <v>235</v>
      </c>
      <c r="I102" s="124" t="s">
        <v>85</v>
      </c>
      <c r="J102" s="132" t="s">
        <v>85</v>
      </c>
      <c r="K102" s="132">
        <v>0</v>
      </c>
      <c r="L102" s="184" t="s">
        <v>479</v>
      </c>
    </row>
    <row r="103" spans="2:46" s="42" customFormat="1" ht="55.5" customHeight="1">
      <c r="B103" s="129" t="s">
        <v>103</v>
      </c>
      <c r="C103" s="129">
        <v>1501015007</v>
      </c>
      <c r="D103" s="123" t="s">
        <v>480</v>
      </c>
      <c r="E103" s="124" t="s">
        <v>481</v>
      </c>
      <c r="F103" s="141" t="s">
        <v>482</v>
      </c>
      <c r="G103" s="129" t="s">
        <v>480</v>
      </c>
      <c r="H103" s="123" t="s">
        <v>210</v>
      </c>
      <c r="I103" s="124" t="s">
        <v>85</v>
      </c>
      <c r="J103" s="132" t="s">
        <v>85</v>
      </c>
      <c r="K103" s="132">
        <v>0</v>
      </c>
      <c r="L103" s="132"/>
    </row>
    <row r="104" spans="2:46" s="42" customFormat="1" ht="185.25">
      <c r="B104" s="129" t="s">
        <v>103</v>
      </c>
      <c r="C104" s="129">
        <v>1501015007</v>
      </c>
      <c r="D104" s="123" t="s">
        <v>483</v>
      </c>
      <c r="E104" s="124" t="s">
        <v>484</v>
      </c>
      <c r="F104" s="141" t="s">
        <v>485</v>
      </c>
      <c r="G104" s="129" t="s">
        <v>483</v>
      </c>
      <c r="H104" s="123" t="s">
        <v>210</v>
      </c>
      <c r="I104" s="124" t="s">
        <v>85</v>
      </c>
      <c r="J104" s="132" t="s">
        <v>85</v>
      </c>
      <c r="K104" s="132">
        <v>1</v>
      </c>
      <c r="L104" s="184" t="s">
        <v>454</v>
      </c>
    </row>
    <row r="105" spans="2:46" s="42" customFormat="1" ht="42.75" customHeight="1">
      <c r="B105" s="129" t="s">
        <v>103</v>
      </c>
      <c r="C105" s="129">
        <v>1501015007</v>
      </c>
      <c r="D105" s="123" t="s">
        <v>266</v>
      </c>
      <c r="E105" s="134" t="s">
        <v>486</v>
      </c>
      <c r="F105" s="141" t="s">
        <v>487</v>
      </c>
      <c r="G105" s="129" t="s">
        <v>266</v>
      </c>
      <c r="H105" s="123" t="s">
        <v>255</v>
      </c>
      <c r="I105" s="124" t="s">
        <v>317</v>
      </c>
      <c r="J105" s="132" t="s">
        <v>85</v>
      </c>
      <c r="K105" s="132">
        <v>0</v>
      </c>
      <c r="L105" s="132"/>
    </row>
    <row r="106" spans="2:46" ht="142.5">
      <c r="B106" s="52" t="s">
        <v>106</v>
      </c>
      <c r="C106" s="52">
        <v>1501015008</v>
      </c>
      <c r="D106" s="52" t="s">
        <v>488</v>
      </c>
      <c r="E106" s="54" t="s">
        <v>489</v>
      </c>
      <c r="F106" s="112" t="s">
        <v>490</v>
      </c>
      <c r="G106" s="201" t="s">
        <v>488</v>
      </c>
      <c r="H106" s="202" t="s">
        <v>210</v>
      </c>
      <c r="I106" s="53" t="s">
        <v>85</v>
      </c>
      <c r="J106" s="54" t="s">
        <v>85</v>
      </c>
      <c r="K106" s="53">
        <v>0</v>
      </c>
      <c r="L106" s="54"/>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row>
    <row r="107" spans="2:46" s="42" customFormat="1" ht="199.5">
      <c r="B107" s="129" t="s">
        <v>106</v>
      </c>
      <c r="C107" s="129">
        <v>1501015008</v>
      </c>
      <c r="D107" s="123" t="s">
        <v>491</v>
      </c>
      <c r="E107" s="124" t="s">
        <v>492</v>
      </c>
      <c r="F107" s="141" t="s">
        <v>493</v>
      </c>
      <c r="G107" s="129" t="s">
        <v>491</v>
      </c>
      <c r="H107" s="123" t="s">
        <v>210</v>
      </c>
      <c r="I107" s="124" t="s">
        <v>85</v>
      </c>
      <c r="J107" s="132" t="s">
        <v>85</v>
      </c>
      <c r="K107" s="132">
        <v>0</v>
      </c>
      <c r="L107" s="132"/>
    </row>
    <row r="108" spans="2:46" ht="42.75" customHeight="1">
      <c r="B108" s="52" t="s">
        <v>111</v>
      </c>
      <c r="C108" s="52">
        <v>1503023001</v>
      </c>
      <c r="D108" s="52" t="s">
        <v>494</v>
      </c>
      <c r="E108" s="54" t="s">
        <v>495</v>
      </c>
      <c r="F108" s="112" t="s">
        <v>496</v>
      </c>
      <c r="G108" s="201" t="s">
        <v>494</v>
      </c>
      <c r="H108" s="202" t="s">
        <v>210</v>
      </c>
      <c r="I108" s="53" t="s">
        <v>85</v>
      </c>
      <c r="J108" s="54" t="s">
        <v>85</v>
      </c>
      <c r="K108" s="53">
        <v>0</v>
      </c>
      <c r="L108" s="54"/>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row>
    <row r="109" spans="2:46" ht="42.75" customHeight="1">
      <c r="B109" s="52" t="s">
        <v>114</v>
      </c>
      <c r="C109" s="52">
        <v>1503002002</v>
      </c>
      <c r="D109" s="52" t="s">
        <v>497</v>
      </c>
      <c r="E109" s="54" t="s">
        <v>498</v>
      </c>
      <c r="F109" s="112" t="s">
        <v>499</v>
      </c>
      <c r="G109" s="201" t="s">
        <v>500</v>
      </c>
      <c r="H109" s="202" t="s">
        <v>210</v>
      </c>
      <c r="I109" s="53" t="s">
        <v>85</v>
      </c>
      <c r="J109" s="54" t="s">
        <v>85</v>
      </c>
      <c r="K109" s="53">
        <v>0</v>
      </c>
      <c r="L109" s="54"/>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row>
    <row r="110" spans="2:46" s="42" customFormat="1" ht="42.75" customHeight="1">
      <c r="B110" s="129" t="s">
        <v>114</v>
      </c>
      <c r="C110" s="143">
        <v>1503002002</v>
      </c>
      <c r="D110" s="123" t="s">
        <v>501</v>
      </c>
      <c r="E110" s="134" t="s">
        <v>502</v>
      </c>
      <c r="F110" s="141" t="s">
        <v>503</v>
      </c>
      <c r="G110" s="129" t="s">
        <v>7</v>
      </c>
      <c r="H110" s="123" t="s">
        <v>210</v>
      </c>
      <c r="I110" s="124" t="s">
        <v>85</v>
      </c>
      <c r="J110" s="132" t="s">
        <v>85</v>
      </c>
      <c r="K110" s="132">
        <v>0</v>
      </c>
      <c r="L110" s="132"/>
    </row>
    <row r="111" spans="2:46" ht="42.75" customHeight="1">
      <c r="B111" s="52" t="s">
        <v>116</v>
      </c>
      <c r="C111" s="52">
        <v>1503002003</v>
      </c>
      <c r="D111" s="52" t="s">
        <v>501</v>
      </c>
      <c r="E111" s="54" t="s">
        <v>504</v>
      </c>
      <c r="F111" s="112" t="s">
        <v>505</v>
      </c>
      <c r="G111" s="201" t="s">
        <v>7</v>
      </c>
      <c r="H111" s="202" t="s">
        <v>210</v>
      </c>
      <c r="I111" s="53" t="s">
        <v>85</v>
      </c>
      <c r="J111" s="54" t="s">
        <v>85</v>
      </c>
      <c r="K111" s="53">
        <v>0</v>
      </c>
      <c r="L111" s="54"/>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row>
    <row r="112" spans="2:46" ht="42.75" customHeight="1">
      <c r="B112" s="52" t="s">
        <v>119</v>
      </c>
      <c r="C112" s="52">
        <v>1504002001</v>
      </c>
      <c r="D112" s="52" t="s">
        <v>506</v>
      </c>
      <c r="E112" s="54" t="s">
        <v>507</v>
      </c>
      <c r="F112" s="112" t="s">
        <v>508</v>
      </c>
      <c r="G112" s="201" t="s">
        <v>506</v>
      </c>
      <c r="H112" s="202" t="s">
        <v>210</v>
      </c>
      <c r="I112" s="53" t="s">
        <v>85</v>
      </c>
      <c r="J112" s="54" t="s">
        <v>85</v>
      </c>
      <c r="K112" s="53">
        <v>0</v>
      </c>
      <c r="L112" s="54"/>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row>
    <row r="113" spans="2:46" s="42" customFormat="1" ht="42.75" customHeight="1">
      <c r="B113" s="129" t="s">
        <v>119</v>
      </c>
      <c r="C113" s="129">
        <v>1504002001</v>
      </c>
      <c r="D113" s="123" t="s">
        <v>509</v>
      </c>
      <c r="E113" s="134" t="s">
        <v>510</v>
      </c>
      <c r="F113" s="141" t="s">
        <v>511</v>
      </c>
      <c r="G113" s="129" t="s">
        <v>509</v>
      </c>
      <c r="H113" s="123" t="s">
        <v>210</v>
      </c>
      <c r="I113" s="124" t="s">
        <v>85</v>
      </c>
      <c r="J113" s="132" t="s">
        <v>85</v>
      </c>
      <c r="K113" s="132">
        <v>0</v>
      </c>
      <c r="L113" s="132"/>
    </row>
    <row r="114" spans="2:46" s="42" customFormat="1" ht="42.75" customHeight="1">
      <c r="B114" s="129" t="s">
        <v>119</v>
      </c>
      <c r="C114" s="129">
        <v>1504002001</v>
      </c>
      <c r="D114" s="123" t="s">
        <v>473</v>
      </c>
      <c r="E114" s="134" t="s">
        <v>512</v>
      </c>
      <c r="F114" s="141" t="s">
        <v>513</v>
      </c>
      <c r="G114" s="129" t="s">
        <v>473</v>
      </c>
      <c r="H114" s="123" t="s">
        <v>210</v>
      </c>
      <c r="I114" s="124" t="s">
        <v>85</v>
      </c>
      <c r="J114" s="132" t="s">
        <v>85</v>
      </c>
      <c r="K114" s="132">
        <v>0</v>
      </c>
      <c r="L114" s="132"/>
    </row>
    <row r="115" spans="2:46" s="42" customFormat="1" ht="42.75" customHeight="1">
      <c r="B115" s="129" t="s">
        <v>119</v>
      </c>
      <c r="C115" s="129">
        <v>1504002001</v>
      </c>
      <c r="D115" s="123" t="s">
        <v>501</v>
      </c>
      <c r="E115" s="134" t="s">
        <v>514</v>
      </c>
      <c r="F115" s="141" t="s">
        <v>515</v>
      </c>
      <c r="G115" s="129" t="s">
        <v>501</v>
      </c>
      <c r="H115" s="123" t="s">
        <v>210</v>
      </c>
      <c r="I115" s="124" t="s">
        <v>85</v>
      </c>
      <c r="J115" s="132" t="s">
        <v>85</v>
      </c>
      <c r="K115" s="132">
        <v>0</v>
      </c>
      <c r="L115" s="132"/>
    </row>
    <row r="116" spans="2:46" s="42" customFormat="1" ht="42.75" customHeight="1">
      <c r="B116" s="129" t="s">
        <v>119</v>
      </c>
      <c r="C116" s="129">
        <v>1504002001</v>
      </c>
      <c r="D116" s="123" t="s">
        <v>467</v>
      </c>
      <c r="E116" s="134" t="s">
        <v>516</v>
      </c>
      <c r="F116" s="141" t="s">
        <v>517</v>
      </c>
      <c r="G116" s="129" t="s">
        <v>467</v>
      </c>
      <c r="H116" s="123" t="s">
        <v>210</v>
      </c>
      <c r="I116" s="124" t="s">
        <v>85</v>
      </c>
      <c r="J116" s="132" t="s">
        <v>85</v>
      </c>
      <c r="K116" s="132">
        <v>0</v>
      </c>
      <c r="L116" s="132"/>
    </row>
    <row r="117" spans="2:46" ht="42.75" customHeight="1">
      <c r="B117" s="52" t="s">
        <v>122</v>
      </c>
      <c r="C117" s="52">
        <v>1504002002</v>
      </c>
      <c r="D117" s="52" t="s">
        <v>501</v>
      </c>
      <c r="E117" s="54" t="s">
        <v>518</v>
      </c>
      <c r="F117" s="112" t="s">
        <v>519</v>
      </c>
      <c r="G117" s="201" t="s">
        <v>501</v>
      </c>
      <c r="H117" s="202" t="s">
        <v>210</v>
      </c>
      <c r="I117" s="53" t="s">
        <v>85</v>
      </c>
      <c r="J117" s="54" t="s">
        <v>85</v>
      </c>
      <c r="K117" s="53">
        <v>0</v>
      </c>
      <c r="L117" s="54"/>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row>
    <row r="118" spans="2:46" s="42" customFormat="1" ht="42.75" customHeight="1">
      <c r="B118" s="129" t="s">
        <v>122</v>
      </c>
      <c r="C118" s="129">
        <v>1504002002</v>
      </c>
      <c r="D118" s="123" t="s">
        <v>520</v>
      </c>
      <c r="E118" s="134" t="s">
        <v>521</v>
      </c>
      <c r="F118" s="141" t="s">
        <v>522</v>
      </c>
      <c r="G118" s="129" t="s">
        <v>520</v>
      </c>
      <c r="H118" s="123" t="s">
        <v>210</v>
      </c>
      <c r="I118" s="124" t="s">
        <v>85</v>
      </c>
      <c r="J118" s="132" t="s">
        <v>85</v>
      </c>
      <c r="K118" s="132">
        <v>0</v>
      </c>
      <c r="L118" s="132"/>
    </row>
    <row r="119" spans="2:46" s="42" customFormat="1" ht="42.75" customHeight="1">
      <c r="B119" s="129" t="s">
        <v>122</v>
      </c>
      <c r="C119" s="129">
        <v>1504002002</v>
      </c>
      <c r="D119" s="123" t="s">
        <v>523</v>
      </c>
      <c r="E119" s="134" t="s">
        <v>524</v>
      </c>
      <c r="F119" s="141" t="s">
        <v>525</v>
      </c>
      <c r="G119" s="129" t="s">
        <v>523</v>
      </c>
      <c r="H119" s="123" t="s">
        <v>235</v>
      </c>
      <c r="I119" s="124" t="s">
        <v>85</v>
      </c>
      <c r="J119" s="132" t="s">
        <v>85</v>
      </c>
      <c r="K119" s="132">
        <v>1</v>
      </c>
      <c r="L119" s="184" t="s">
        <v>526</v>
      </c>
    </row>
    <row r="120" spans="2:46" s="42" customFormat="1" ht="42.75" customHeight="1">
      <c r="B120" s="129" t="s">
        <v>122</v>
      </c>
      <c r="C120" s="129">
        <v>1504002002</v>
      </c>
      <c r="D120" s="123" t="s">
        <v>473</v>
      </c>
      <c r="E120" s="134" t="s">
        <v>527</v>
      </c>
      <c r="F120" s="141" t="s">
        <v>528</v>
      </c>
      <c r="G120" s="129" t="s">
        <v>473</v>
      </c>
      <c r="H120" s="123" t="s">
        <v>235</v>
      </c>
      <c r="I120" s="124" t="s">
        <v>85</v>
      </c>
      <c r="J120" s="132" t="s">
        <v>85</v>
      </c>
      <c r="K120" s="132">
        <v>1</v>
      </c>
      <c r="L120" s="184" t="s">
        <v>529</v>
      </c>
    </row>
    <row r="121" spans="2:46" s="42" customFormat="1" ht="42.75" customHeight="1">
      <c r="B121" s="129" t="s">
        <v>122</v>
      </c>
      <c r="C121" s="129">
        <v>1504002002</v>
      </c>
      <c r="D121" s="123" t="s">
        <v>467</v>
      </c>
      <c r="E121" s="134" t="s">
        <v>530</v>
      </c>
      <c r="F121" s="141" t="s">
        <v>531</v>
      </c>
      <c r="G121" s="129" t="s">
        <v>467</v>
      </c>
      <c r="H121" s="123" t="s">
        <v>210</v>
      </c>
      <c r="I121" s="124" t="s">
        <v>85</v>
      </c>
      <c r="J121" s="132" t="s">
        <v>85</v>
      </c>
      <c r="K121" s="132">
        <v>0</v>
      </c>
      <c r="L121" s="132"/>
    </row>
    <row r="122" spans="2:46" s="42" customFormat="1" ht="42.75" customHeight="1">
      <c r="B122" s="129" t="s">
        <v>122</v>
      </c>
      <c r="C122" s="129">
        <v>1504002002</v>
      </c>
      <c r="D122" s="123" t="s">
        <v>532</v>
      </c>
      <c r="E122" s="134" t="s">
        <v>533</v>
      </c>
      <c r="F122" s="141" t="s">
        <v>534</v>
      </c>
      <c r="G122" s="129" t="s">
        <v>532</v>
      </c>
      <c r="H122" s="123" t="s">
        <v>235</v>
      </c>
      <c r="I122" s="124" t="s">
        <v>85</v>
      </c>
      <c r="J122" s="132" t="s">
        <v>85</v>
      </c>
      <c r="K122" s="132">
        <v>0</v>
      </c>
      <c r="L122" s="132"/>
    </row>
    <row r="123" spans="2:46" ht="42.75" customHeight="1">
      <c r="B123" s="52" t="s">
        <v>125</v>
      </c>
      <c r="C123" s="52">
        <v>1504002003</v>
      </c>
      <c r="D123" s="52" t="s">
        <v>501</v>
      </c>
      <c r="E123" s="54" t="s">
        <v>535</v>
      </c>
      <c r="F123" s="112" t="s">
        <v>536</v>
      </c>
      <c r="G123" s="201" t="s">
        <v>501</v>
      </c>
      <c r="H123" s="202" t="s">
        <v>210</v>
      </c>
      <c r="I123" s="53" t="s">
        <v>85</v>
      </c>
      <c r="J123" s="54" t="s">
        <v>85</v>
      </c>
      <c r="K123" s="53">
        <v>0</v>
      </c>
      <c r="L123" s="54"/>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row>
    <row r="124" spans="2:46" s="42" customFormat="1" ht="42.75" customHeight="1">
      <c r="B124" s="129" t="s">
        <v>125</v>
      </c>
      <c r="C124" s="129">
        <v>1504002003</v>
      </c>
      <c r="D124" s="123" t="s">
        <v>520</v>
      </c>
      <c r="E124" s="134" t="s">
        <v>537</v>
      </c>
      <c r="F124" s="141" t="s">
        <v>538</v>
      </c>
      <c r="G124" s="129" t="s">
        <v>520</v>
      </c>
      <c r="H124" s="123" t="s">
        <v>210</v>
      </c>
      <c r="I124" s="124" t="s">
        <v>85</v>
      </c>
      <c r="J124" s="132" t="s">
        <v>85</v>
      </c>
      <c r="K124" s="132">
        <v>0</v>
      </c>
      <c r="L124" s="132"/>
    </row>
    <row r="125" spans="2:46" s="42" customFormat="1" ht="42.75" customHeight="1">
      <c r="B125" s="129" t="s">
        <v>125</v>
      </c>
      <c r="C125" s="129">
        <v>1504002003</v>
      </c>
      <c r="D125" s="123" t="s">
        <v>473</v>
      </c>
      <c r="E125" s="134" t="s">
        <v>539</v>
      </c>
      <c r="F125" s="141" t="s">
        <v>528</v>
      </c>
      <c r="G125" s="129" t="s">
        <v>473</v>
      </c>
      <c r="H125" s="123" t="s">
        <v>235</v>
      </c>
      <c r="I125" s="124" t="s">
        <v>85</v>
      </c>
      <c r="J125" s="132" t="s">
        <v>85</v>
      </c>
      <c r="K125" s="132">
        <v>1</v>
      </c>
      <c r="L125" s="184" t="s">
        <v>529</v>
      </c>
    </row>
    <row r="126" spans="2:46" s="42" customFormat="1" ht="42.75" customHeight="1">
      <c r="B126" s="129" t="s">
        <v>125</v>
      </c>
      <c r="C126" s="129">
        <v>1504002003</v>
      </c>
      <c r="D126" s="123" t="s">
        <v>523</v>
      </c>
      <c r="E126" s="134" t="s">
        <v>540</v>
      </c>
      <c r="F126" s="141" t="s">
        <v>525</v>
      </c>
      <c r="G126" s="129" t="s">
        <v>523</v>
      </c>
      <c r="H126" s="123" t="s">
        <v>235</v>
      </c>
      <c r="I126" s="124" t="s">
        <v>85</v>
      </c>
      <c r="J126" s="132" t="s">
        <v>85</v>
      </c>
      <c r="K126" s="132">
        <v>1</v>
      </c>
      <c r="L126" s="184" t="s">
        <v>526</v>
      </c>
    </row>
    <row r="127" spans="2:46" s="42" customFormat="1" ht="42.75" customHeight="1">
      <c r="B127" s="129" t="s">
        <v>125</v>
      </c>
      <c r="C127" s="129">
        <v>1504002003</v>
      </c>
      <c r="D127" s="123" t="s">
        <v>541</v>
      </c>
      <c r="E127" s="134" t="s">
        <v>542</v>
      </c>
      <c r="F127" s="141" t="s">
        <v>543</v>
      </c>
      <c r="G127" s="129" t="s">
        <v>541</v>
      </c>
      <c r="H127" s="123" t="s">
        <v>210</v>
      </c>
      <c r="I127" s="124" t="s">
        <v>85</v>
      </c>
      <c r="J127" s="132" t="s">
        <v>85</v>
      </c>
      <c r="K127" s="132">
        <v>0</v>
      </c>
      <c r="L127" s="132"/>
    </row>
    <row r="128" spans="2:46" ht="42.75" customHeight="1">
      <c r="B128" s="52" t="s">
        <v>129</v>
      </c>
      <c r="C128" s="52">
        <v>1504024004</v>
      </c>
      <c r="D128" s="52" t="s">
        <v>544</v>
      </c>
      <c r="E128" s="54" t="s">
        <v>545</v>
      </c>
      <c r="F128" s="112" t="s">
        <v>546</v>
      </c>
      <c r="G128" s="201" t="s">
        <v>544</v>
      </c>
      <c r="H128" s="202" t="s">
        <v>244</v>
      </c>
      <c r="I128" s="53" t="s">
        <v>85</v>
      </c>
      <c r="J128" s="54" t="s">
        <v>85</v>
      </c>
      <c r="K128" s="53">
        <v>0</v>
      </c>
      <c r="L128" s="54"/>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row>
    <row r="129" spans="2:46" s="42" customFormat="1" ht="42.75" customHeight="1">
      <c r="B129" s="129" t="s">
        <v>129</v>
      </c>
      <c r="C129" s="129">
        <v>1504024004</v>
      </c>
      <c r="D129" s="123" t="s">
        <v>501</v>
      </c>
      <c r="E129" s="194" t="s">
        <v>547</v>
      </c>
      <c r="F129" s="141" t="s">
        <v>548</v>
      </c>
      <c r="G129" s="129" t="s">
        <v>501</v>
      </c>
      <c r="H129" s="123" t="s">
        <v>210</v>
      </c>
      <c r="I129" s="124" t="s">
        <v>85</v>
      </c>
      <c r="J129" s="132" t="s">
        <v>85</v>
      </c>
      <c r="K129" s="132">
        <v>0</v>
      </c>
      <c r="L129" s="132"/>
    </row>
    <row r="130" spans="2:46" s="42" customFormat="1" ht="42.75" customHeight="1">
      <c r="B130" s="129" t="s">
        <v>129</v>
      </c>
      <c r="C130" s="129">
        <v>1504024004</v>
      </c>
      <c r="D130" s="123" t="s">
        <v>549</v>
      </c>
      <c r="E130" s="194">
        <v>150402400403</v>
      </c>
      <c r="F130" s="141" t="s">
        <v>550</v>
      </c>
      <c r="G130" s="129" t="s">
        <v>549</v>
      </c>
      <c r="H130" s="123" t="s">
        <v>210</v>
      </c>
      <c r="I130" s="124" t="s">
        <v>85</v>
      </c>
      <c r="J130" s="132" t="s">
        <v>85</v>
      </c>
      <c r="K130" s="132">
        <v>0</v>
      </c>
      <c r="L130" s="184" t="s">
        <v>551</v>
      </c>
    </row>
    <row r="131" spans="2:46" s="42" customFormat="1" ht="42.75" customHeight="1">
      <c r="B131" s="129" t="s">
        <v>129</v>
      </c>
      <c r="C131" s="129">
        <v>1504024004</v>
      </c>
      <c r="D131" s="123" t="s">
        <v>552</v>
      </c>
      <c r="E131" s="194">
        <v>150402400404</v>
      </c>
      <c r="F131" s="141" t="s">
        <v>553</v>
      </c>
      <c r="G131" s="129" t="s">
        <v>552</v>
      </c>
      <c r="H131" s="123" t="s">
        <v>235</v>
      </c>
      <c r="I131" s="124" t="s">
        <v>85</v>
      </c>
      <c r="J131" s="132" t="s">
        <v>85</v>
      </c>
      <c r="K131" s="132">
        <v>0</v>
      </c>
      <c r="L131" s="132"/>
    </row>
    <row r="132" spans="2:46" s="42" customFormat="1" ht="42.75" customHeight="1">
      <c r="B132" s="129" t="s">
        <v>129</v>
      </c>
      <c r="C132" s="129">
        <v>1504024004</v>
      </c>
      <c r="D132" s="123" t="s">
        <v>554</v>
      </c>
      <c r="E132" s="194">
        <v>150402400405</v>
      </c>
      <c r="F132" s="141" t="s">
        <v>555</v>
      </c>
      <c r="G132" s="129" t="s">
        <v>554</v>
      </c>
      <c r="H132" s="123" t="s">
        <v>235</v>
      </c>
      <c r="I132" s="124" t="s">
        <v>85</v>
      </c>
      <c r="J132" s="132" t="s">
        <v>85</v>
      </c>
      <c r="K132" s="132">
        <v>0</v>
      </c>
      <c r="L132" s="132"/>
    </row>
    <row r="133" spans="2:46" s="42" customFormat="1" ht="42.75" customHeight="1">
      <c r="B133" s="129" t="s">
        <v>129</v>
      </c>
      <c r="C133" s="129">
        <v>1504024004</v>
      </c>
      <c r="D133" s="123" t="s">
        <v>556</v>
      </c>
      <c r="E133" s="194">
        <v>150402400406</v>
      </c>
      <c r="F133" s="141" t="s">
        <v>557</v>
      </c>
      <c r="G133" s="129" t="s">
        <v>556</v>
      </c>
      <c r="H133" s="123" t="s">
        <v>558</v>
      </c>
      <c r="I133" s="124" t="s">
        <v>85</v>
      </c>
      <c r="J133" s="132" t="s">
        <v>85</v>
      </c>
      <c r="K133" s="132">
        <v>0</v>
      </c>
      <c r="L133" s="132"/>
    </row>
    <row r="134" spans="2:46" s="42" customFormat="1" ht="42.75" customHeight="1">
      <c r="B134" s="129" t="s">
        <v>129</v>
      </c>
      <c r="C134" s="129">
        <v>1504024004</v>
      </c>
      <c r="D134" s="123" t="s">
        <v>480</v>
      </c>
      <c r="E134" s="194">
        <v>150402400407</v>
      </c>
      <c r="F134" s="141" t="s">
        <v>559</v>
      </c>
      <c r="G134" s="129" t="s">
        <v>480</v>
      </c>
      <c r="H134" s="123" t="s">
        <v>210</v>
      </c>
      <c r="I134" s="124" t="s">
        <v>85</v>
      </c>
      <c r="J134" s="132" t="s">
        <v>85</v>
      </c>
      <c r="K134" s="132">
        <v>0</v>
      </c>
      <c r="L134" s="132"/>
    </row>
    <row r="135" spans="2:46" ht="72.75" customHeight="1">
      <c r="B135" s="52" t="s">
        <v>132</v>
      </c>
      <c r="C135" s="52">
        <v>1504024005</v>
      </c>
      <c r="D135" s="52" t="s">
        <v>560</v>
      </c>
      <c r="E135" s="54" t="s">
        <v>561</v>
      </c>
      <c r="F135" s="112" t="s">
        <v>562</v>
      </c>
      <c r="G135" s="201" t="s">
        <v>560</v>
      </c>
      <c r="H135" s="202" t="s">
        <v>210</v>
      </c>
      <c r="I135" s="53" t="s">
        <v>85</v>
      </c>
      <c r="J135" s="54" t="s">
        <v>85</v>
      </c>
      <c r="K135" s="53">
        <v>0</v>
      </c>
      <c r="L135" s="54"/>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row>
    <row r="136" spans="2:46" s="42" customFormat="1" ht="126" customHeight="1">
      <c r="B136" s="129" t="s">
        <v>132</v>
      </c>
      <c r="C136" s="129">
        <v>1504024005</v>
      </c>
      <c r="D136" s="123" t="s">
        <v>563</v>
      </c>
      <c r="E136" s="124" t="s">
        <v>564</v>
      </c>
      <c r="F136" s="141" t="s">
        <v>565</v>
      </c>
      <c r="G136" s="129" t="s">
        <v>563</v>
      </c>
      <c r="H136" s="123" t="s">
        <v>210</v>
      </c>
      <c r="I136" s="124" t="s">
        <v>85</v>
      </c>
      <c r="J136" s="132" t="s">
        <v>85</v>
      </c>
      <c r="K136" s="132">
        <v>0</v>
      </c>
      <c r="L136" s="132"/>
    </row>
    <row r="137" spans="2:46" s="42" customFormat="1" ht="42.75" customHeight="1">
      <c r="B137" s="129" t="s">
        <v>132</v>
      </c>
      <c r="C137" s="129">
        <v>1504024005</v>
      </c>
      <c r="D137" s="123" t="s">
        <v>566</v>
      </c>
      <c r="E137" s="124" t="s">
        <v>567</v>
      </c>
      <c r="F137" s="141" t="s">
        <v>568</v>
      </c>
      <c r="G137" s="129" t="s">
        <v>566</v>
      </c>
      <c r="H137" s="123" t="s">
        <v>210</v>
      </c>
      <c r="I137" s="124" t="s">
        <v>85</v>
      </c>
      <c r="J137" s="132" t="s">
        <v>85</v>
      </c>
      <c r="K137" s="132">
        <v>0</v>
      </c>
      <c r="L137" s="132"/>
    </row>
    <row r="138" spans="2:46" s="42" customFormat="1" ht="42.75" customHeight="1">
      <c r="B138" s="129" t="s">
        <v>132</v>
      </c>
      <c r="C138" s="129">
        <v>1504024005</v>
      </c>
      <c r="D138" s="123" t="s">
        <v>569</v>
      </c>
      <c r="E138" s="124" t="s">
        <v>570</v>
      </c>
      <c r="F138" s="141" t="s">
        <v>571</v>
      </c>
      <c r="G138" s="129" t="s">
        <v>569</v>
      </c>
      <c r="H138" s="123" t="s">
        <v>210</v>
      </c>
      <c r="I138" s="124" t="s">
        <v>85</v>
      </c>
      <c r="J138" s="132" t="s">
        <v>85</v>
      </c>
      <c r="K138" s="132">
        <v>0</v>
      </c>
      <c r="L138" s="132"/>
    </row>
    <row r="139" spans="2:46" s="42" customFormat="1" ht="42.75" customHeight="1">
      <c r="B139" s="129" t="s">
        <v>132</v>
      </c>
      <c r="C139" s="129">
        <v>1504024005</v>
      </c>
      <c r="D139" s="123" t="s">
        <v>572</v>
      </c>
      <c r="E139" s="124" t="s">
        <v>573</v>
      </c>
      <c r="F139" s="141" t="s">
        <v>574</v>
      </c>
      <c r="G139" s="129" t="s">
        <v>572</v>
      </c>
      <c r="H139" s="123" t="s">
        <v>210</v>
      </c>
      <c r="I139" s="124" t="s">
        <v>85</v>
      </c>
      <c r="J139" s="132" t="s">
        <v>85</v>
      </c>
      <c r="K139" s="132">
        <v>0</v>
      </c>
      <c r="L139" s="132"/>
    </row>
    <row r="140" spans="2:46" s="42" customFormat="1" ht="42.75" customHeight="1">
      <c r="B140" s="129" t="s">
        <v>132</v>
      </c>
      <c r="C140" s="129">
        <v>1504024005</v>
      </c>
      <c r="D140" s="123" t="s">
        <v>575</v>
      </c>
      <c r="E140" s="124" t="s">
        <v>576</v>
      </c>
      <c r="F140" s="141" t="s">
        <v>577</v>
      </c>
      <c r="G140" s="129" t="s">
        <v>575</v>
      </c>
      <c r="H140" s="123" t="s">
        <v>210</v>
      </c>
      <c r="I140" s="124" t="s">
        <v>85</v>
      </c>
      <c r="J140" s="132" t="s">
        <v>85</v>
      </c>
      <c r="K140" s="132">
        <v>0</v>
      </c>
      <c r="L140" s="132"/>
    </row>
    <row r="141" spans="2:46" s="42" customFormat="1" ht="42.75" customHeight="1">
      <c r="B141" s="129" t="s">
        <v>132</v>
      </c>
      <c r="C141" s="129">
        <v>1504024005</v>
      </c>
      <c r="D141" s="123" t="s">
        <v>578</v>
      </c>
      <c r="E141" s="124" t="s">
        <v>579</v>
      </c>
      <c r="F141" s="141" t="s">
        <v>580</v>
      </c>
      <c r="G141" s="129" t="s">
        <v>578</v>
      </c>
      <c r="H141" s="123" t="s">
        <v>210</v>
      </c>
      <c r="I141" s="124" t="s">
        <v>85</v>
      </c>
      <c r="J141" s="132" t="s">
        <v>85</v>
      </c>
      <c r="K141" s="132">
        <v>0</v>
      </c>
      <c r="L141" s="132"/>
    </row>
    <row r="142" spans="2:46" s="42" customFormat="1" ht="42.75" customHeight="1">
      <c r="B142" s="129" t="s">
        <v>132</v>
      </c>
      <c r="C142" s="129">
        <v>1504024005</v>
      </c>
      <c r="D142" s="123" t="s">
        <v>581</v>
      </c>
      <c r="E142" s="124" t="s">
        <v>582</v>
      </c>
      <c r="F142" s="141" t="s">
        <v>583</v>
      </c>
      <c r="G142" s="129" t="s">
        <v>581</v>
      </c>
      <c r="H142" s="123" t="s">
        <v>210</v>
      </c>
      <c r="I142" s="124" t="s">
        <v>85</v>
      </c>
      <c r="J142" s="132" t="s">
        <v>85</v>
      </c>
      <c r="K142" s="132">
        <v>0</v>
      </c>
      <c r="L142" s="132"/>
    </row>
    <row r="143" spans="2:46" ht="28.5">
      <c r="B143" s="52" t="s">
        <v>134</v>
      </c>
      <c r="C143" s="52">
        <v>1504024006</v>
      </c>
      <c r="D143" s="52" t="s">
        <v>584</v>
      </c>
      <c r="E143" s="54" t="s">
        <v>585</v>
      </c>
      <c r="F143" s="112" t="s">
        <v>586</v>
      </c>
      <c r="G143" s="201" t="s">
        <v>584</v>
      </c>
      <c r="H143" s="202" t="s">
        <v>244</v>
      </c>
      <c r="I143" s="53" t="s">
        <v>85</v>
      </c>
      <c r="J143" s="54" t="s">
        <v>85</v>
      </c>
      <c r="K143" s="53">
        <v>0</v>
      </c>
      <c r="L143" s="54"/>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row>
    <row r="144" spans="2:46" s="42" customFormat="1" ht="42.75" customHeight="1">
      <c r="B144" s="129" t="s">
        <v>134</v>
      </c>
      <c r="C144" s="129">
        <v>1504024006</v>
      </c>
      <c r="D144" s="123" t="s">
        <v>587</v>
      </c>
      <c r="E144" s="124" t="s">
        <v>588</v>
      </c>
      <c r="F144" s="141" t="s">
        <v>589</v>
      </c>
      <c r="G144" s="129" t="s">
        <v>587</v>
      </c>
      <c r="H144" s="123" t="s">
        <v>210</v>
      </c>
      <c r="I144" s="124" t="s">
        <v>85</v>
      </c>
      <c r="J144" s="132" t="s">
        <v>85</v>
      </c>
      <c r="K144" s="132">
        <v>0</v>
      </c>
      <c r="L144" s="132"/>
    </row>
    <row r="145" spans="2:12" s="42" customFormat="1" ht="42.75" customHeight="1">
      <c r="B145" s="129" t="s">
        <v>134</v>
      </c>
      <c r="C145" s="129">
        <v>1504024006</v>
      </c>
      <c r="D145" s="123" t="s">
        <v>590</v>
      </c>
      <c r="E145" s="124" t="s">
        <v>591</v>
      </c>
      <c r="F145" s="141" t="s">
        <v>592</v>
      </c>
      <c r="G145" s="129" t="s">
        <v>590</v>
      </c>
      <c r="H145" s="123" t="s">
        <v>244</v>
      </c>
      <c r="I145" s="124" t="s">
        <v>85</v>
      </c>
      <c r="J145" s="132" t="s">
        <v>85</v>
      </c>
      <c r="K145" s="132">
        <v>0</v>
      </c>
      <c r="L145" s="132"/>
    </row>
    <row r="146" spans="2:12" s="42" customFormat="1" ht="42.75" customHeight="1">
      <c r="B146" s="129" t="s">
        <v>134</v>
      </c>
      <c r="C146" s="129">
        <v>1504024006</v>
      </c>
      <c r="D146" s="123" t="s">
        <v>593</v>
      </c>
      <c r="E146" s="124" t="s">
        <v>594</v>
      </c>
      <c r="F146" s="141" t="s">
        <v>595</v>
      </c>
      <c r="G146" s="129" t="s">
        <v>593</v>
      </c>
      <c r="H146" s="123" t="s">
        <v>255</v>
      </c>
      <c r="I146" s="124" t="s">
        <v>85</v>
      </c>
      <c r="J146" s="132" t="s">
        <v>85</v>
      </c>
      <c r="K146" s="132">
        <v>0</v>
      </c>
      <c r="L146" s="132"/>
    </row>
    <row r="147" spans="2:12" s="42" customFormat="1" ht="42.75" customHeight="1">
      <c r="B147" s="129" t="s">
        <v>134</v>
      </c>
      <c r="C147" s="129">
        <v>1504024006</v>
      </c>
      <c r="D147" s="123" t="s">
        <v>501</v>
      </c>
      <c r="E147" s="124" t="s">
        <v>596</v>
      </c>
      <c r="F147" s="141" t="s">
        <v>597</v>
      </c>
      <c r="G147" s="129" t="s">
        <v>501</v>
      </c>
      <c r="H147" s="123" t="s">
        <v>210</v>
      </c>
      <c r="I147" s="124" t="s">
        <v>85</v>
      </c>
      <c r="J147" s="132" t="s">
        <v>85</v>
      </c>
      <c r="K147" s="132">
        <v>0</v>
      </c>
      <c r="L147" s="132"/>
    </row>
    <row r="148" spans="2:12" s="42" customFormat="1" ht="42.75" customHeight="1">
      <c r="B148" s="129" t="s">
        <v>134</v>
      </c>
      <c r="C148" s="129">
        <v>1504024006</v>
      </c>
      <c r="D148" s="123" t="s">
        <v>350</v>
      </c>
      <c r="E148" s="124" t="s">
        <v>598</v>
      </c>
      <c r="F148" s="141" t="s">
        <v>599</v>
      </c>
      <c r="G148" s="129" t="s">
        <v>350</v>
      </c>
      <c r="H148" s="123" t="s">
        <v>210</v>
      </c>
      <c r="I148" s="124" t="s">
        <v>85</v>
      </c>
      <c r="J148" s="132" t="s">
        <v>85</v>
      </c>
      <c r="K148" s="132">
        <v>0</v>
      </c>
      <c r="L148" s="132"/>
    </row>
    <row r="149" spans="2:12" s="42" customFormat="1" ht="42.75" customHeight="1">
      <c r="B149" s="129" t="s">
        <v>134</v>
      </c>
      <c r="C149" s="129">
        <v>1504024006</v>
      </c>
      <c r="D149" s="123" t="s">
        <v>600</v>
      </c>
      <c r="E149" s="124" t="s">
        <v>601</v>
      </c>
      <c r="F149" s="141" t="s">
        <v>602</v>
      </c>
      <c r="G149" s="129" t="s">
        <v>600</v>
      </c>
      <c r="H149" s="123" t="s">
        <v>210</v>
      </c>
      <c r="I149" s="124" t="s">
        <v>85</v>
      </c>
      <c r="J149" s="132" t="s">
        <v>85</v>
      </c>
      <c r="K149" s="132">
        <v>1</v>
      </c>
      <c r="L149" s="184" t="s">
        <v>603</v>
      </c>
    </row>
    <row r="150" spans="2:12" s="42" customFormat="1" ht="42.75" customHeight="1">
      <c r="B150" s="129" t="s">
        <v>134</v>
      </c>
      <c r="C150" s="129">
        <v>1504024006</v>
      </c>
      <c r="D150" s="123" t="s">
        <v>604</v>
      </c>
      <c r="E150" s="124" t="s">
        <v>605</v>
      </c>
      <c r="F150" s="141" t="s">
        <v>606</v>
      </c>
      <c r="G150" s="129" t="s">
        <v>604</v>
      </c>
      <c r="H150" s="123" t="s">
        <v>210</v>
      </c>
      <c r="I150" s="124" t="s">
        <v>85</v>
      </c>
      <c r="J150" s="132" t="s">
        <v>85</v>
      </c>
      <c r="K150" s="132">
        <v>1</v>
      </c>
      <c r="L150" s="184" t="s">
        <v>607</v>
      </c>
    </row>
    <row r="151" spans="2:12" s="42" customFormat="1" ht="42.75" customHeight="1">
      <c r="B151" s="129" t="s">
        <v>134</v>
      </c>
      <c r="C151" s="129">
        <v>1504024006</v>
      </c>
      <c r="D151" s="123" t="s">
        <v>608</v>
      </c>
      <c r="E151" s="124" t="s">
        <v>609</v>
      </c>
      <c r="F151" s="141" t="s">
        <v>610</v>
      </c>
      <c r="G151" s="129" t="s">
        <v>608</v>
      </c>
      <c r="H151" s="123" t="s">
        <v>210</v>
      </c>
      <c r="I151" s="124" t="s">
        <v>85</v>
      </c>
      <c r="J151" s="132" t="s">
        <v>85</v>
      </c>
      <c r="K151" s="132">
        <v>0</v>
      </c>
      <c r="L151" s="132"/>
    </row>
    <row r="152" spans="2:12" s="42" customFormat="1" ht="42.75" customHeight="1">
      <c r="B152" s="129" t="s">
        <v>134</v>
      </c>
      <c r="C152" s="129">
        <v>1504024006</v>
      </c>
      <c r="D152" s="123" t="s">
        <v>611</v>
      </c>
      <c r="E152" s="124" t="s">
        <v>612</v>
      </c>
      <c r="F152" s="141" t="s">
        <v>613</v>
      </c>
      <c r="G152" s="129" t="s">
        <v>611</v>
      </c>
      <c r="H152" s="123" t="s">
        <v>210</v>
      </c>
      <c r="I152" s="124" t="s">
        <v>85</v>
      </c>
      <c r="J152" s="132" t="s">
        <v>85</v>
      </c>
      <c r="K152" s="132">
        <v>1</v>
      </c>
      <c r="L152" s="184" t="s">
        <v>614</v>
      </c>
    </row>
    <row r="153" spans="2:12" s="42" customFormat="1" ht="42.75" customHeight="1">
      <c r="B153" s="129" t="s">
        <v>134</v>
      </c>
      <c r="C153" s="129">
        <v>1504024006</v>
      </c>
      <c r="D153" s="123" t="s">
        <v>615</v>
      </c>
      <c r="E153" s="124" t="s">
        <v>616</v>
      </c>
      <c r="F153" s="141" t="s">
        <v>617</v>
      </c>
      <c r="G153" s="129" t="s">
        <v>615</v>
      </c>
      <c r="H153" s="123" t="s">
        <v>210</v>
      </c>
      <c r="I153" s="124" t="s">
        <v>85</v>
      </c>
      <c r="J153" s="132" t="s">
        <v>85</v>
      </c>
      <c r="K153" s="132">
        <v>0</v>
      </c>
      <c r="L153" s="132"/>
    </row>
    <row r="154" spans="2:12" s="42" customFormat="1" ht="42.75" customHeight="1">
      <c r="B154" s="129" t="s">
        <v>134</v>
      </c>
      <c r="C154" s="129">
        <v>1504024006</v>
      </c>
      <c r="D154" s="123" t="s">
        <v>618</v>
      </c>
      <c r="E154" s="124" t="s">
        <v>619</v>
      </c>
      <c r="F154" s="141" t="s">
        <v>620</v>
      </c>
      <c r="G154" s="129" t="s">
        <v>618</v>
      </c>
      <c r="H154" s="123" t="s">
        <v>210</v>
      </c>
      <c r="I154" s="124" t="s">
        <v>85</v>
      </c>
      <c r="J154" s="132" t="s">
        <v>85</v>
      </c>
      <c r="K154" s="132">
        <v>0</v>
      </c>
      <c r="L154" s="132"/>
    </row>
    <row r="155" spans="2:12" s="42" customFormat="1" ht="42.75" customHeight="1">
      <c r="B155" s="129" t="s">
        <v>134</v>
      </c>
      <c r="C155" s="129">
        <v>1504024006</v>
      </c>
      <c r="D155" s="123" t="s">
        <v>621</v>
      </c>
      <c r="E155" s="124" t="s">
        <v>622</v>
      </c>
      <c r="F155" s="141" t="s">
        <v>623</v>
      </c>
      <c r="G155" s="129" t="s">
        <v>621</v>
      </c>
      <c r="H155" s="123" t="s">
        <v>210</v>
      </c>
      <c r="I155" s="124" t="s">
        <v>85</v>
      </c>
      <c r="J155" s="132" t="s">
        <v>85</v>
      </c>
      <c r="K155" s="132">
        <v>0</v>
      </c>
      <c r="L155" s="132"/>
    </row>
    <row r="156" spans="2:12" s="42" customFormat="1" ht="42.75" customHeight="1">
      <c r="B156" s="129" t="s">
        <v>134</v>
      </c>
      <c r="C156" s="129">
        <v>1504024006</v>
      </c>
      <c r="D156" s="123" t="s">
        <v>624</v>
      </c>
      <c r="E156" s="124" t="s">
        <v>625</v>
      </c>
      <c r="F156" s="141" t="s">
        <v>626</v>
      </c>
      <c r="G156" s="129" t="s">
        <v>624</v>
      </c>
      <c r="H156" s="123" t="s">
        <v>210</v>
      </c>
      <c r="I156" s="124" t="s">
        <v>85</v>
      </c>
      <c r="J156" s="132" t="s">
        <v>85</v>
      </c>
      <c r="K156" s="132">
        <v>0</v>
      </c>
      <c r="L156" s="132"/>
    </row>
    <row r="157" spans="2:12" s="42" customFormat="1" ht="42.75" customHeight="1">
      <c r="B157" s="129" t="s">
        <v>134</v>
      </c>
      <c r="C157" s="129">
        <v>1504024006</v>
      </c>
      <c r="D157" s="123" t="s">
        <v>627</v>
      </c>
      <c r="E157" s="124" t="s">
        <v>628</v>
      </c>
      <c r="F157" s="141" t="s">
        <v>629</v>
      </c>
      <c r="G157" s="129" t="s">
        <v>627</v>
      </c>
      <c r="H157" s="123" t="s">
        <v>210</v>
      </c>
      <c r="I157" s="124" t="s">
        <v>85</v>
      </c>
      <c r="J157" s="132" t="s">
        <v>85</v>
      </c>
      <c r="K157" s="132">
        <v>0</v>
      </c>
      <c r="L157" s="132"/>
    </row>
    <row r="158" spans="2:12" s="42" customFormat="1" ht="42.75" customHeight="1">
      <c r="B158" s="129" t="s">
        <v>134</v>
      </c>
      <c r="C158" s="129">
        <v>1504024006</v>
      </c>
      <c r="D158" s="123" t="s">
        <v>630</v>
      </c>
      <c r="E158" s="124" t="s">
        <v>631</v>
      </c>
      <c r="F158" s="141" t="s">
        <v>632</v>
      </c>
      <c r="G158" s="129" t="s">
        <v>630</v>
      </c>
      <c r="H158" s="123" t="s">
        <v>244</v>
      </c>
      <c r="I158" s="124" t="s">
        <v>85</v>
      </c>
      <c r="J158" s="132" t="s">
        <v>85</v>
      </c>
      <c r="K158" s="132">
        <v>0</v>
      </c>
      <c r="L158" s="132"/>
    </row>
    <row r="159" spans="2:12" s="42" customFormat="1" ht="42.75" customHeight="1">
      <c r="B159" s="129" t="s">
        <v>134</v>
      </c>
      <c r="C159" s="129">
        <v>1504024006</v>
      </c>
      <c r="D159" s="123" t="s">
        <v>633</v>
      </c>
      <c r="E159" s="124" t="s">
        <v>634</v>
      </c>
      <c r="F159" s="141" t="s">
        <v>635</v>
      </c>
      <c r="G159" s="129" t="s">
        <v>633</v>
      </c>
      <c r="H159" s="123" t="s">
        <v>558</v>
      </c>
      <c r="I159" s="124" t="s">
        <v>85</v>
      </c>
      <c r="J159" s="132" t="s">
        <v>85</v>
      </c>
      <c r="K159" s="132">
        <v>0</v>
      </c>
      <c r="L159" s="132"/>
    </row>
    <row r="160" spans="2:12" s="42" customFormat="1" ht="42.75" customHeight="1">
      <c r="B160" s="129" t="s">
        <v>134</v>
      </c>
      <c r="C160" s="129">
        <v>1504024006</v>
      </c>
      <c r="D160" s="123" t="s">
        <v>257</v>
      </c>
      <c r="E160" s="124" t="s">
        <v>636</v>
      </c>
      <c r="F160" s="141" t="s">
        <v>637</v>
      </c>
      <c r="G160" s="129" t="s">
        <v>257</v>
      </c>
      <c r="H160" s="123" t="s">
        <v>255</v>
      </c>
      <c r="I160" s="124" t="s">
        <v>317</v>
      </c>
      <c r="J160" s="132" t="s">
        <v>85</v>
      </c>
      <c r="K160" s="132">
        <v>0</v>
      </c>
      <c r="L160" s="132"/>
    </row>
    <row r="161" spans="2:12" s="42" customFormat="1" ht="42.75" customHeight="1">
      <c r="B161" s="129" t="s">
        <v>134</v>
      </c>
      <c r="C161" s="129">
        <v>1504024006</v>
      </c>
      <c r="D161" s="123" t="s">
        <v>260</v>
      </c>
      <c r="E161" s="124" t="s">
        <v>638</v>
      </c>
      <c r="F161" s="141" t="s">
        <v>639</v>
      </c>
      <c r="G161" s="129" t="s">
        <v>260</v>
      </c>
      <c r="H161" s="123" t="s">
        <v>255</v>
      </c>
      <c r="I161" s="124" t="s">
        <v>317</v>
      </c>
      <c r="J161" s="132" t="s">
        <v>85</v>
      </c>
      <c r="K161" s="132">
        <v>0</v>
      </c>
      <c r="L161" s="132"/>
    </row>
    <row r="162" spans="2:12" s="42" customFormat="1" ht="42.75" customHeight="1">
      <c r="B162" s="129" t="s">
        <v>134</v>
      </c>
      <c r="C162" s="129">
        <v>1504024006</v>
      </c>
      <c r="D162" s="123" t="s">
        <v>266</v>
      </c>
      <c r="E162" s="124" t="s">
        <v>640</v>
      </c>
      <c r="F162" s="141" t="s">
        <v>641</v>
      </c>
      <c r="G162" s="129" t="s">
        <v>266</v>
      </c>
      <c r="H162" s="123" t="s">
        <v>255</v>
      </c>
      <c r="I162" s="124" t="s">
        <v>345</v>
      </c>
      <c r="J162" s="132" t="s">
        <v>85</v>
      </c>
      <c r="K162" s="132">
        <v>0</v>
      </c>
      <c r="L162" s="132"/>
    </row>
    <row r="163" spans="2:12" s="42" customFormat="1" ht="42.75" customHeight="1">
      <c r="B163" s="129" t="s">
        <v>134</v>
      </c>
      <c r="C163" s="129">
        <v>1504024006</v>
      </c>
      <c r="D163" s="123" t="s">
        <v>269</v>
      </c>
      <c r="E163" s="124" t="s">
        <v>642</v>
      </c>
      <c r="F163" s="141" t="s">
        <v>643</v>
      </c>
      <c r="G163" s="129" t="s">
        <v>269</v>
      </c>
      <c r="H163" s="123" t="s">
        <v>255</v>
      </c>
      <c r="I163" s="124" t="s">
        <v>345</v>
      </c>
      <c r="J163" s="132" t="s">
        <v>85</v>
      </c>
      <c r="K163" s="132">
        <v>0</v>
      </c>
      <c r="L163" s="132"/>
    </row>
    <row r="164" spans="2:12" s="42" customFormat="1" ht="42.75" customHeight="1">
      <c r="B164" s="131" t="s">
        <v>137</v>
      </c>
      <c r="C164" s="131">
        <v>1504024007</v>
      </c>
      <c r="D164" s="122" t="s">
        <v>501</v>
      </c>
      <c r="E164" s="193">
        <v>150402400701</v>
      </c>
      <c r="F164" s="142" t="s">
        <v>644</v>
      </c>
      <c r="G164" s="131" t="s">
        <v>501</v>
      </c>
      <c r="H164" s="122" t="s">
        <v>210</v>
      </c>
      <c r="I164" s="53" t="s">
        <v>85</v>
      </c>
      <c r="J164" s="133" t="s">
        <v>85</v>
      </c>
      <c r="K164" s="133">
        <v>0</v>
      </c>
      <c r="L164" s="133"/>
    </row>
    <row r="165" spans="2:12" s="42" customFormat="1" ht="42.75" customHeight="1">
      <c r="B165" s="129" t="s">
        <v>137</v>
      </c>
      <c r="C165" s="129">
        <v>1504024007</v>
      </c>
      <c r="D165" s="123" t="s">
        <v>590</v>
      </c>
      <c r="E165" s="194">
        <v>150402400702</v>
      </c>
      <c r="F165" s="141" t="s">
        <v>644</v>
      </c>
      <c r="G165" s="129" t="s">
        <v>590</v>
      </c>
      <c r="H165" s="123" t="s">
        <v>210</v>
      </c>
      <c r="I165" s="124" t="s">
        <v>85</v>
      </c>
      <c r="J165" s="132" t="s">
        <v>85</v>
      </c>
      <c r="K165" s="132">
        <v>0</v>
      </c>
      <c r="L165" s="132"/>
    </row>
    <row r="166" spans="2:12" s="42" customFormat="1" ht="42.75" customHeight="1">
      <c r="B166" s="129" t="s">
        <v>137</v>
      </c>
      <c r="C166" s="129">
        <v>1504024007</v>
      </c>
      <c r="D166" s="123" t="s">
        <v>615</v>
      </c>
      <c r="E166" s="194">
        <v>150402400703</v>
      </c>
      <c r="F166" s="141" t="s">
        <v>645</v>
      </c>
      <c r="G166" s="129" t="s">
        <v>615</v>
      </c>
      <c r="H166" s="123" t="s">
        <v>210</v>
      </c>
      <c r="I166" s="124" t="s">
        <v>85</v>
      </c>
      <c r="J166" s="132" t="s">
        <v>85</v>
      </c>
      <c r="K166" s="132">
        <v>0</v>
      </c>
      <c r="L166" s="132"/>
    </row>
    <row r="167" spans="2:12" s="42" customFormat="1" ht="42.75" customHeight="1">
      <c r="B167" s="129" t="s">
        <v>137</v>
      </c>
      <c r="C167" s="129">
        <v>1504024007</v>
      </c>
      <c r="D167" s="123" t="s">
        <v>611</v>
      </c>
      <c r="E167" s="194">
        <v>150402400704</v>
      </c>
      <c r="F167" s="141" t="s">
        <v>646</v>
      </c>
      <c r="G167" s="129" t="s">
        <v>611</v>
      </c>
      <c r="H167" s="123" t="s">
        <v>210</v>
      </c>
      <c r="I167" s="124" t="s">
        <v>85</v>
      </c>
      <c r="J167" s="132" t="s">
        <v>85</v>
      </c>
      <c r="K167" s="132">
        <v>1</v>
      </c>
      <c r="L167" s="184" t="s">
        <v>614</v>
      </c>
    </row>
    <row r="168" spans="2:12" s="42" customFormat="1" ht="42.75" customHeight="1">
      <c r="B168" s="129" t="s">
        <v>137</v>
      </c>
      <c r="C168" s="129">
        <v>1504024007</v>
      </c>
      <c r="D168" s="123" t="s">
        <v>633</v>
      </c>
      <c r="E168" s="194">
        <v>150402400705</v>
      </c>
      <c r="F168" s="141" t="s">
        <v>647</v>
      </c>
      <c r="G168" s="129" t="s">
        <v>633</v>
      </c>
      <c r="H168" s="123" t="s">
        <v>558</v>
      </c>
      <c r="I168" s="124" t="s">
        <v>85</v>
      </c>
      <c r="J168" s="132" t="s">
        <v>85</v>
      </c>
      <c r="K168" s="132">
        <v>0</v>
      </c>
      <c r="L168" s="132"/>
    </row>
    <row r="169" spans="2:12" s="42" customFormat="1" ht="42.75" customHeight="1">
      <c r="B169" s="129" t="s">
        <v>137</v>
      </c>
      <c r="C169" s="129">
        <v>1504024007</v>
      </c>
      <c r="D169" s="123" t="s">
        <v>648</v>
      </c>
      <c r="E169" s="194">
        <v>150402400706</v>
      </c>
      <c r="F169" s="141" t="s">
        <v>649</v>
      </c>
      <c r="G169" s="129" t="s">
        <v>648</v>
      </c>
      <c r="H169" s="123" t="s">
        <v>210</v>
      </c>
      <c r="I169" s="124" t="s">
        <v>85</v>
      </c>
      <c r="J169" s="132" t="s">
        <v>85</v>
      </c>
      <c r="K169" s="132">
        <v>0</v>
      </c>
      <c r="L169" s="132"/>
    </row>
    <row r="170" spans="2:12" s="42" customFormat="1" ht="42.75" customHeight="1">
      <c r="B170" s="129" t="s">
        <v>137</v>
      </c>
      <c r="C170" s="129">
        <v>1504024007</v>
      </c>
      <c r="D170" s="123" t="s">
        <v>523</v>
      </c>
      <c r="E170" s="194">
        <v>150402400707</v>
      </c>
      <c r="F170" s="141" t="s">
        <v>626</v>
      </c>
      <c r="G170" s="129" t="s">
        <v>523</v>
      </c>
      <c r="H170" s="123" t="s">
        <v>210</v>
      </c>
      <c r="I170" s="124" t="s">
        <v>85</v>
      </c>
      <c r="J170" s="132" t="s">
        <v>85</v>
      </c>
      <c r="K170" s="132">
        <v>0</v>
      </c>
      <c r="L170" s="132"/>
    </row>
    <row r="171" spans="2:12" s="42" customFormat="1" ht="42.75" customHeight="1">
      <c r="B171" s="129" t="s">
        <v>137</v>
      </c>
      <c r="C171" s="129">
        <v>1504024007</v>
      </c>
      <c r="D171" s="123" t="s">
        <v>627</v>
      </c>
      <c r="E171" s="194">
        <v>150402400708</v>
      </c>
      <c r="F171" s="141" t="s">
        <v>629</v>
      </c>
      <c r="G171" s="129" t="s">
        <v>627</v>
      </c>
      <c r="H171" s="123" t="s">
        <v>210</v>
      </c>
      <c r="I171" s="124" t="s">
        <v>85</v>
      </c>
      <c r="J171" s="132" t="s">
        <v>85</v>
      </c>
      <c r="K171" s="132">
        <v>0</v>
      </c>
      <c r="L171" s="132"/>
    </row>
    <row r="172" spans="2:12" s="42" customFormat="1" ht="42.75" customHeight="1">
      <c r="B172" s="129" t="s">
        <v>137</v>
      </c>
      <c r="C172" s="129">
        <v>1504024007</v>
      </c>
      <c r="D172" s="123" t="s">
        <v>630</v>
      </c>
      <c r="E172" s="194">
        <v>150402400709</v>
      </c>
      <c r="F172" s="141" t="s">
        <v>632</v>
      </c>
      <c r="G172" s="129" t="s">
        <v>630</v>
      </c>
      <c r="H172" s="123" t="s">
        <v>244</v>
      </c>
      <c r="I172" s="124" t="s">
        <v>85</v>
      </c>
      <c r="J172" s="132" t="s">
        <v>85</v>
      </c>
      <c r="K172" s="132">
        <v>0</v>
      </c>
      <c r="L172" s="132"/>
    </row>
    <row r="173" spans="2:12" s="42" customFormat="1" ht="42.75" customHeight="1">
      <c r="B173" s="131" t="s">
        <v>141</v>
      </c>
      <c r="C173" s="131">
        <v>1504019008</v>
      </c>
      <c r="D173" s="122" t="s">
        <v>650</v>
      </c>
      <c r="E173" s="144" t="s">
        <v>651</v>
      </c>
      <c r="F173" s="142" t="s">
        <v>652</v>
      </c>
      <c r="G173" s="131" t="s">
        <v>650</v>
      </c>
      <c r="H173" s="122" t="s">
        <v>255</v>
      </c>
      <c r="I173" s="53" t="s">
        <v>85</v>
      </c>
      <c r="J173" s="133" t="s">
        <v>85</v>
      </c>
      <c r="K173" s="133">
        <v>0</v>
      </c>
      <c r="L173" s="133"/>
    </row>
    <row r="174" spans="2:12" s="42" customFormat="1" ht="42.75" customHeight="1">
      <c r="B174" s="129" t="s">
        <v>141</v>
      </c>
      <c r="C174" s="129">
        <v>1504019008</v>
      </c>
      <c r="D174" s="123" t="s">
        <v>653</v>
      </c>
      <c r="E174" s="124" t="s">
        <v>654</v>
      </c>
      <c r="F174" s="141" t="s">
        <v>655</v>
      </c>
      <c r="G174" s="129" t="s">
        <v>653</v>
      </c>
      <c r="H174" s="123" t="s">
        <v>255</v>
      </c>
      <c r="I174" s="124" t="s">
        <v>317</v>
      </c>
      <c r="J174" s="132" t="s">
        <v>85</v>
      </c>
      <c r="K174" s="132">
        <v>0</v>
      </c>
      <c r="L174" s="132"/>
    </row>
    <row r="175" spans="2:12" s="42" customFormat="1" ht="42.75" customHeight="1">
      <c r="B175" s="129" t="s">
        <v>141</v>
      </c>
      <c r="C175" s="129">
        <v>1504019008</v>
      </c>
      <c r="D175" s="123" t="s">
        <v>656</v>
      </c>
      <c r="E175" s="124" t="s">
        <v>657</v>
      </c>
      <c r="F175" s="141" t="s">
        <v>658</v>
      </c>
      <c r="G175" s="129" t="s">
        <v>656</v>
      </c>
      <c r="H175" s="123" t="s">
        <v>255</v>
      </c>
      <c r="I175" s="124" t="s">
        <v>256</v>
      </c>
      <c r="J175" s="132" t="s">
        <v>85</v>
      </c>
      <c r="K175" s="132">
        <v>0</v>
      </c>
      <c r="L175" s="132"/>
    </row>
    <row r="176" spans="2:12" s="42" customFormat="1" ht="42.75" customHeight="1">
      <c r="B176" s="129" t="s">
        <v>141</v>
      </c>
      <c r="C176" s="129">
        <v>1504019008</v>
      </c>
      <c r="D176" s="123" t="s">
        <v>659</v>
      </c>
      <c r="E176" s="124" t="s">
        <v>660</v>
      </c>
      <c r="F176" s="141" t="s">
        <v>661</v>
      </c>
      <c r="G176" s="129" t="s">
        <v>659</v>
      </c>
      <c r="H176" s="123" t="s">
        <v>255</v>
      </c>
      <c r="I176" s="124" t="s">
        <v>85</v>
      </c>
      <c r="J176" s="132" t="s">
        <v>85</v>
      </c>
      <c r="K176" s="132">
        <v>0</v>
      </c>
      <c r="L176" s="132"/>
    </row>
    <row r="177" spans="2:12" s="42" customFormat="1" ht="42.75" customHeight="1">
      <c r="B177" s="129" t="s">
        <v>141</v>
      </c>
      <c r="C177" s="129">
        <v>1504019008</v>
      </c>
      <c r="D177" s="123" t="s">
        <v>662</v>
      </c>
      <c r="E177" s="124" t="s">
        <v>663</v>
      </c>
      <c r="F177" s="141" t="s">
        <v>664</v>
      </c>
      <c r="G177" s="129" t="s">
        <v>662</v>
      </c>
      <c r="H177" s="123" t="s">
        <v>244</v>
      </c>
      <c r="I177" s="124" t="s">
        <v>85</v>
      </c>
      <c r="J177" s="132" t="s">
        <v>85</v>
      </c>
      <c r="K177" s="132">
        <v>0</v>
      </c>
      <c r="L177" s="132"/>
    </row>
    <row r="178" spans="2:12" s="42" customFormat="1" ht="42.75" customHeight="1">
      <c r="B178" s="129" t="s">
        <v>141</v>
      </c>
      <c r="C178" s="129">
        <v>1504019008</v>
      </c>
      <c r="D178" s="123" t="s">
        <v>665</v>
      </c>
      <c r="E178" s="124" t="s">
        <v>666</v>
      </c>
      <c r="F178" s="141" t="s">
        <v>667</v>
      </c>
      <c r="G178" s="129" t="s">
        <v>665</v>
      </c>
      <c r="H178" s="123" t="s">
        <v>255</v>
      </c>
      <c r="I178" s="124" t="s">
        <v>85</v>
      </c>
      <c r="J178" s="132" t="s">
        <v>85</v>
      </c>
      <c r="K178" s="132">
        <v>0</v>
      </c>
      <c r="L178" s="132"/>
    </row>
    <row r="179" spans="2:12" s="42" customFormat="1" ht="42.75" customHeight="1">
      <c r="B179" s="129" t="s">
        <v>141</v>
      </c>
      <c r="C179" s="129">
        <v>1504019008</v>
      </c>
      <c r="D179" s="123" t="s">
        <v>668</v>
      </c>
      <c r="E179" s="124" t="s">
        <v>669</v>
      </c>
      <c r="F179" s="141" t="s">
        <v>670</v>
      </c>
      <c r="G179" s="129" t="s">
        <v>668</v>
      </c>
      <c r="H179" s="123" t="s">
        <v>235</v>
      </c>
      <c r="I179" s="124" t="s">
        <v>85</v>
      </c>
      <c r="J179" s="132" t="s">
        <v>85</v>
      </c>
      <c r="K179" s="132">
        <v>0</v>
      </c>
      <c r="L179" s="132"/>
    </row>
    <row r="180" spans="2:12" s="42" customFormat="1" ht="42.75" customHeight="1">
      <c r="B180" s="129" t="s">
        <v>141</v>
      </c>
      <c r="C180" s="129">
        <v>1504019008</v>
      </c>
      <c r="D180" s="123" t="s">
        <v>671</v>
      </c>
      <c r="E180" s="124" t="s">
        <v>672</v>
      </c>
      <c r="F180" s="141" t="s">
        <v>673</v>
      </c>
      <c r="G180" s="129" t="s">
        <v>671</v>
      </c>
      <c r="H180" s="123" t="s">
        <v>255</v>
      </c>
      <c r="I180" s="124" t="s">
        <v>85</v>
      </c>
      <c r="J180" s="132" t="s">
        <v>85</v>
      </c>
      <c r="K180" s="132">
        <v>0</v>
      </c>
      <c r="L180" s="132"/>
    </row>
    <row r="181" spans="2:12" s="42" customFormat="1" ht="42.75" customHeight="1">
      <c r="B181" s="129" t="s">
        <v>141</v>
      </c>
      <c r="C181" s="129">
        <v>1504019008</v>
      </c>
      <c r="D181" s="123" t="s">
        <v>674</v>
      </c>
      <c r="E181" s="124" t="s">
        <v>675</v>
      </c>
      <c r="F181" s="141" t="s">
        <v>676</v>
      </c>
      <c r="G181" s="129" t="s">
        <v>674</v>
      </c>
      <c r="H181" s="123" t="s">
        <v>210</v>
      </c>
      <c r="I181" s="124" t="s">
        <v>85</v>
      </c>
      <c r="J181" s="132" t="s">
        <v>85</v>
      </c>
      <c r="K181" s="132">
        <v>0</v>
      </c>
      <c r="L181" s="132"/>
    </row>
    <row r="182" spans="2:12" s="42" customFormat="1" ht="42.75" customHeight="1">
      <c r="B182" s="129" t="s">
        <v>141</v>
      </c>
      <c r="C182" s="129">
        <v>1504019008</v>
      </c>
      <c r="D182" s="123" t="s">
        <v>677</v>
      </c>
      <c r="E182" s="124" t="s">
        <v>678</v>
      </c>
      <c r="F182" s="141" t="s">
        <v>679</v>
      </c>
      <c r="G182" s="129" t="s">
        <v>677</v>
      </c>
      <c r="H182" s="123" t="s">
        <v>210</v>
      </c>
      <c r="I182" s="124" t="s">
        <v>85</v>
      </c>
      <c r="J182" s="132" t="s">
        <v>85</v>
      </c>
      <c r="K182" s="132">
        <v>0</v>
      </c>
      <c r="L182" s="132"/>
    </row>
    <row r="183" spans="2:12" s="42" customFormat="1" ht="42.75" customHeight="1">
      <c r="B183" s="131" t="s">
        <v>144</v>
      </c>
      <c r="C183" s="131">
        <v>1504019009</v>
      </c>
      <c r="D183" s="122" t="s">
        <v>266</v>
      </c>
      <c r="E183" s="144" t="s">
        <v>680</v>
      </c>
      <c r="F183" s="142" t="s">
        <v>681</v>
      </c>
      <c r="G183" s="131" t="s">
        <v>266</v>
      </c>
      <c r="H183" s="122" t="s">
        <v>255</v>
      </c>
      <c r="I183" s="53" t="s">
        <v>317</v>
      </c>
      <c r="J183" s="133" t="s">
        <v>85</v>
      </c>
      <c r="K183" s="133">
        <v>0</v>
      </c>
      <c r="L183" s="133"/>
    </row>
    <row r="184" spans="2:12" s="42" customFormat="1" ht="42.75" customHeight="1">
      <c r="B184" s="129" t="s">
        <v>144</v>
      </c>
      <c r="C184" s="129">
        <v>1504019009</v>
      </c>
      <c r="D184" s="123" t="s">
        <v>682</v>
      </c>
      <c r="E184" s="124" t="s">
        <v>683</v>
      </c>
      <c r="F184" s="141" t="s">
        <v>684</v>
      </c>
      <c r="G184" s="129" t="s">
        <v>682</v>
      </c>
      <c r="H184" s="123" t="s">
        <v>210</v>
      </c>
      <c r="I184" s="124" t="s">
        <v>85</v>
      </c>
      <c r="J184" s="132" t="s">
        <v>85</v>
      </c>
      <c r="K184" s="132">
        <v>0</v>
      </c>
      <c r="L184" s="132"/>
    </row>
    <row r="185" spans="2:12" s="42" customFormat="1" ht="42.75" customHeight="1">
      <c r="B185" s="129" t="s">
        <v>144</v>
      </c>
      <c r="C185" s="129">
        <v>1504019009</v>
      </c>
      <c r="D185" s="123" t="s">
        <v>685</v>
      </c>
      <c r="E185" s="124" t="s">
        <v>686</v>
      </c>
      <c r="F185" s="141" t="s">
        <v>687</v>
      </c>
      <c r="G185" s="129" t="s">
        <v>685</v>
      </c>
      <c r="H185" s="123" t="s">
        <v>210</v>
      </c>
      <c r="I185" s="124" t="s">
        <v>85</v>
      </c>
      <c r="J185" s="132" t="s">
        <v>85</v>
      </c>
      <c r="K185" s="132">
        <v>0</v>
      </c>
      <c r="L185" s="132"/>
    </row>
    <row r="186" spans="2:12" s="42" customFormat="1" ht="42.75" customHeight="1">
      <c r="B186" s="129" t="s">
        <v>144</v>
      </c>
      <c r="C186" s="129">
        <v>1504019009</v>
      </c>
      <c r="D186" s="123" t="s">
        <v>688</v>
      </c>
      <c r="E186" s="124" t="s">
        <v>689</v>
      </c>
      <c r="F186" s="141" t="s">
        <v>690</v>
      </c>
      <c r="G186" s="129" t="s">
        <v>688</v>
      </c>
      <c r="H186" s="123" t="s">
        <v>255</v>
      </c>
      <c r="I186" s="124" t="s">
        <v>317</v>
      </c>
      <c r="J186" s="132" t="s">
        <v>85</v>
      </c>
      <c r="K186" s="132">
        <v>0</v>
      </c>
      <c r="L186" s="132"/>
    </row>
    <row r="187" spans="2:12" s="42" customFormat="1" ht="42.75" customHeight="1">
      <c r="B187" s="129" t="s">
        <v>144</v>
      </c>
      <c r="C187" s="129">
        <v>1504019009</v>
      </c>
      <c r="D187" s="123" t="s">
        <v>691</v>
      </c>
      <c r="E187" s="124" t="s">
        <v>692</v>
      </c>
      <c r="F187" s="141" t="s">
        <v>693</v>
      </c>
      <c r="G187" s="129" t="s">
        <v>691</v>
      </c>
      <c r="H187" s="123" t="s">
        <v>255</v>
      </c>
      <c r="I187" s="124" t="s">
        <v>317</v>
      </c>
      <c r="J187" s="132" t="s">
        <v>85</v>
      </c>
      <c r="K187" s="132">
        <v>0</v>
      </c>
      <c r="L187" s="132"/>
    </row>
    <row r="188" spans="2:12" s="42" customFormat="1" ht="42.75" customHeight="1">
      <c r="B188" s="129" t="s">
        <v>144</v>
      </c>
      <c r="C188" s="129">
        <v>1504019009</v>
      </c>
      <c r="D188" s="123" t="s">
        <v>694</v>
      </c>
      <c r="E188" s="124" t="s">
        <v>695</v>
      </c>
      <c r="F188" s="141" t="s">
        <v>696</v>
      </c>
      <c r="G188" s="129" t="s">
        <v>694</v>
      </c>
      <c r="H188" s="123" t="s">
        <v>255</v>
      </c>
      <c r="I188" s="124" t="s">
        <v>317</v>
      </c>
      <c r="J188" s="132" t="s">
        <v>85</v>
      </c>
      <c r="K188" s="132">
        <v>0</v>
      </c>
      <c r="L188" s="132"/>
    </row>
    <row r="189" spans="2:12" s="42" customFormat="1" ht="42.75" customHeight="1">
      <c r="B189" s="129" t="s">
        <v>144</v>
      </c>
      <c r="C189" s="129">
        <v>1504019009</v>
      </c>
      <c r="D189" s="123" t="s">
        <v>697</v>
      </c>
      <c r="E189" s="124" t="s">
        <v>698</v>
      </c>
      <c r="F189" s="130" t="s">
        <v>699</v>
      </c>
      <c r="G189" s="129" t="s">
        <v>697</v>
      </c>
      <c r="H189" s="123" t="s">
        <v>255</v>
      </c>
      <c r="I189" s="124" t="s">
        <v>317</v>
      </c>
      <c r="J189" s="132" t="s">
        <v>85</v>
      </c>
      <c r="K189" s="132">
        <v>0</v>
      </c>
      <c r="L189" s="132"/>
    </row>
    <row r="190" spans="2:12" s="42" customFormat="1" ht="109.5" customHeight="1">
      <c r="B190" s="131" t="s">
        <v>146</v>
      </c>
      <c r="C190" s="131">
        <v>1505002001</v>
      </c>
      <c r="D190" s="122" t="s">
        <v>700</v>
      </c>
      <c r="E190" s="144" t="s">
        <v>701</v>
      </c>
      <c r="F190" s="142" t="s">
        <v>702</v>
      </c>
      <c r="G190" s="131" t="s">
        <v>700</v>
      </c>
      <c r="H190" s="122" t="s">
        <v>210</v>
      </c>
      <c r="I190" s="53" t="s">
        <v>85</v>
      </c>
      <c r="J190" s="133" t="s">
        <v>85</v>
      </c>
      <c r="K190" s="133">
        <v>0</v>
      </c>
      <c r="L190" s="133"/>
    </row>
    <row r="191" spans="2:12" s="42" customFormat="1" ht="42.75" customHeight="1">
      <c r="B191" s="129" t="s">
        <v>146</v>
      </c>
      <c r="C191" s="129">
        <v>1505002001</v>
      </c>
      <c r="D191" s="123" t="s">
        <v>703</v>
      </c>
      <c r="E191" s="124" t="s">
        <v>704</v>
      </c>
      <c r="F191" s="141" t="s">
        <v>705</v>
      </c>
      <c r="G191" s="129" t="s">
        <v>501</v>
      </c>
      <c r="H191" s="123" t="s">
        <v>210</v>
      </c>
      <c r="I191" s="124" t="s">
        <v>85</v>
      </c>
      <c r="J191" s="132" t="s">
        <v>85</v>
      </c>
      <c r="K191" s="132">
        <v>0</v>
      </c>
      <c r="L191" s="132"/>
    </row>
    <row r="192" spans="2:12" s="42" customFormat="1" ht="54" customHeight="1">
      <c r="B192" s="129" t="s">
        <v>146</v>
      </c>
      <c r="C192" s="129">
        <v>1505002001</v>
      </c>
      <c r="D192" s="123" t="s">
        <v>706</v>
      </c>
      <c r="E192" s="124" t="s">
        <v>707</v>
      </c>
      <c r="F192" s="141" t="s">
        <v>708</v>
      </c>
      <c r="G192" s="129" t="s">
        <v>706</v>
      </c>
      <c r="H192" s="123" t="s">
        <v>210</v>
      </c>
      <c r="I192" s="124" t="s">
        <v>85</v>
      </c>
      <c r="J192" s="132" t="s">
        <v>85</v>
      </c>
      <c r="K192" s="132">
        <v>0</v>
      </c>
      <c r="L192" s="132"/>
    </row>
    <row r="193" spans="2:12" s="42" customFormat="1" ht="42.75" customHeight="1">
      <c r="B193" s="129" t="s">
        <v>146</v>
      </c>
      <c r="C193" s="129">
        <v>1505002001</v>
      </c>
      <c r="D193" s="123" t="s">
        <v>709</v>
      </c>
      <c r="E193" s="124" t="s">
        <v>710</v>
      </c>
      <c r="F193" s="141" t="s">
        <v>711</v>
      </c>
      <c r="G193" s="129" t="s">
        <v>709</v>
      </c>
      <c r="H193" s="123" t="s">
        <v>210</v>
      </c>
      <c r="I193" s="124" t="s">
        <v>85</v>
      </c>
      <c r="J193" s="132" t="s">
        <v>85</v>
      </c>
      <c r="K193" s="132">
        <v>0</v>
      </c>
      <c r="L193" s="132"/>
    </row>
    <row r="194" spans="2:12" s="42" customFormat="1" ht="42.75" customHeight="1">
      <c r="B194" s="129" t="s">
        <v>146</v>
      </c>
      <c r="C194" s="129">
        <v>1505002001</v>
      </c>
      <c r="D194" s="123" t="s">
        <v>712</v>
      </c>
      <c r="E194" s="124" t="s">
        <v>713</v>
      </c>
      <c r="F194" s="141" t="s">
        <v>714</v>
      </c>
      <c r="G194" s="129" t="s">
        <v>712</v>
      </c>
      <c r="H194" s="123" t="s">
        <v>210</v>
      </c>
      <c r="I194" s="124" t="s">
        <v>85</v>
      </c>
      <c r="J194" s="132" t="s">
        <v>85</v>
      </c>
      <c r="K194" s="132">
        <v>0</v>
      </c>
      <c r="L194" s="132"/>
    </row>
    <row r="195" spans="2:12" s="42" customFormat="1" ht="42.75" customHeight="1">
      <c r="B195" s="129" t="s">
        <v>146</v>
      </c>
      <c r="C195" s="129">
        <v>1505002001</v>
      </c>
      <c r="D195" s="123" t="s">
        <v>715</v>
      </c>
      <c r="E195" s="124" t="s">
        <v>716</v>
      </c>
      <c r="F195" s="141" t="s">
        <v>717</v>
      </c>
      <c r="G195" s="129" t="s">
        <v>718</v>
      </c>
      <c r="H195" s="123" t="s">
        <v>244</v>
      </c>
      <c r="I195" s="124" t="s">
        <v>85</v>
      </c>
      <c r="J195" s="184" t="s">
        <v>715</v>
      </c>
      <c r="K195" s="132">
        <v>0</v>
      </c>
      <c r="L195" s="132"/>
    </row>
    <row r="196" spans="2:12" s="42" customFormat="1" ht="42.75" customHeight="1">
      <c r="B196" s="131" t="s">
        <v>150</v>
      </c>
      <c r="C196" s="131">
        <v>1505002002</v>
      </c>
      <c r="D196" s="122" t="s">
        <v>700</v>
      </c>
      <c r="E196" s="144" t="s">
        <v>719</v>
      </c>
      <c r="F196" s="142" t="s">
        <v>720</v>
      </c>
      <c r="G196" s="131" t="s">
        <v>44</v>
      </c>
      <c r="H196" s="122" t="s">
        <v>210</v>
      </c>
      <c r="I196" s="53" t="s">
        <v>85</v>
      </c>
      <c r="J196" s="133" t="s">
        <v>85</v>
      </c>
      <c r="K196" s="133">
        <v>0</v>
      </c>
      <c r="L196" s="133"/>
    </row>
    <row r="197" spans="2:12" s="42" customFormat="1" ht="42.75" customHeight="1">
      <c r="B197" s="129" t="s">
        <v>150</v>
      </c>
      <c r="C197" s="129">
        <v>1505002002</v>
      </c>
      <c r="D197" s="123" t="s">
        <v>501</v>
      </c>
      <c r="E197" s="124" t="s">
        <v>721</v>
      </c>
      <c r="F197" s="141" t="s">
        <v>722</v>
      </c>
      <c r="G197" s="129" t="s">
        <v>7</v>
      </c>
      <c r="H197" s="123" t="s">
        <v>210</v>
      </c>
      <c r="I197" s="124" t="s">
        <v>85</v>
      </c>
      <c r="J197" s="132" t="s">
        <v>85</v>
      </c>
      <c r="K197" s="132">
        <v>0</v>
      </c>
      <c r="L197" s="132"/>
    </row>
    <row r="198" spans="2:12" s="42" customFormat="1" ht="42.75" customHeight="1">
      <c r="B198" s="129" t="s">
        <v>150</v>
      </c>
      <c r="C198" s="129">
        <v>1505002002</v>
      </c>
      <c r="D198" s="123" t="s">
        <v>706</v>
      </c>
      <c r="E198" s="124" t="s">
        <v>723</v>
      </c>
      <c r="F198" s="141" t="s">
        <v>724</v>
      </c>
      <c r="G198" s="129" t="s">
        <v>725</v>
      </c>
      <c r="H198" s="123" t="s">
        <v>210</v>
      </c>
      <c r="I198" s="124" t="s">
        <v>85</v>
      </c>
      <c r="J198" s="132" t="s">
        <v>85</v>
      </c>
      <c r="K198" s="132">
        <v>0</v>
      </c>
      <c r="L198" s="132"/>
    </row>
    <row r="199" spans="2:12" s="42" customFormat="1" ht="42.75" customHeight="1">
      <c r="B199" s="129" t="s">
        <v>150</v>
      </c>
      <c r="C199" s="129">
        <v>1505002002</v>
      </c>
      <c r="D199" s="123" t="s">
        <v>712</v>
      </c>
      <c r="E199" s="124" t="s">
        <v>726</v>
      </c>
      <c r="F199" s="141" t="s">
        <v>727</v>
      </c>
      <c r="G199" s="129" t="s">
        <v>728</v>
      </c>
      <c r="H199" s="123" t="s">
        <v>210</v>
      </c>
      <c r="I199" s="124" t="s">
        <v>85</v>
      </c>
      <c r="J199" s="132" t="s">
        <v>85</v>
      </c>
      <c r="K199" s="132">
        <v>0</v>
      </c>
      <c r="L199" s="132"/>
    </row>
    <row r="200" spans="2:12" s="42" customFormat="1" ht="42.75" customHeight="1">
      <c r="B200" s="129" t="s">
        <v>150</v>
      </c>
      <c r="C200" s="129">
        <v>1505002002</v>
      </c>
      <c r="D200" s="123" t="s">
        <v>153</v>
      </c>
      <c r="E200" s="124" t="s">
        <v>729</v>
      </c>
      <c r="F200" s="141" t="s">
        <v>730</v>
      </c>
      <c r="G200" s="129" t="s">
        <v>731</v>
      </c>
      <c r="H200" s="123" t="s">
        <v>210</v>
      </c>
      <c r="I200" s="124" t="s">
        <v>85</v>
      </c>
      <c r="J200" s="184" t="s">
        <v>153</v>
      </c>
      <c r="K200" s="132">
        <v>0</v>
      </c>
      <c r="L200" s="132"/>
    </row>
    <row r="201" spans="2:12" s="42" customFormat="1" ht="42.75" customHeight="1">
      <c r="B201" s="131" t="s">
        <v>154</v>
      </c>
      <c r="C201" s="131">
        <v>1505002003</v>
      </c>
      <c r="D201" s="122" t="s">
        <v>700</v>
      </c>
      <c r="E201" s="144" t="s">
        <v>732</v>
      </c>
      <c r="F201" s="142" t="s">
        <v>733</v>
      </c>
      <c r="G201" s="131" t="s">
        <v>700</v>
      </c>
      <c r="H201" s="122" t="s">
        <v>210</v>
      </c>
      <c r="I201" s="53" t="s">
        <v>85</v>
      </c>
      <c r="J201" s="133" t="s">
        <v>85</v>
      </c>
      <c r="K201" s="133">
        <v>0</v>
      </c>
      <c r="L201" s="133"/>
    </row>
    <row r="202" spans="2:12" s="42" customFormat="1" ht="42.75" customHeight="1">
      <c r="B202" s="129" t="s">
        <v>154</v>
      </c>
      <c r="C202" s="129">
        <v>1505002003</v>
      </c>
      <c r="D202" s="123" t="s">
        <v>703</v>
      </c>
      <c r="E202" s="124" t="s">
        <v>734</v>
      </c>
      <c r="F202" s="141" t="s">
        <v>735</v>
      </c>
      <c r="G202" s="129" t="s">
        <v>501</v>
      </c>
      <c r="H202" s="123" t="s">
        <v>210</v>
      </c>
      <c r="I202" s="124" t="s">
        <v>85</v>
      </c>
      <c r="J202" s="132" t="s">
        <v>85</v>
      </c>
      <c r="K202" s="132">
        <v>0</v>
      </c>
      <c r="L202" s="132"/>
    </row>
    <row r="203" spans="2:12" s="42" customFormat="1" ht="42.75" customHeight="1">
      <c r="B203" s="129" t="s">
        <v>154</v>
      </c>
      <c r="C203" s="129">
        <v>1505002003</v>
      </c>
      <c r="D203" s="123" t="s">
        <v>736</v>
      </c>
      <c r="E203" s="124" t="s">
        <v>737</v>
      </c>
      <c r="F203" s="141" t="s">
        <v>738</v>
      </c>
      <c r="G203" s="129" t="s">
        <v>736</v>
      </c>
      <c r="H203" s="123" t="s">
        <v>558</v>
      </c>
      <c r="I203" s="124" t="s">
        <v>85</v>
      </c>
      <c r="J203" s="132" t="s">
        <v>85</v>
      </c>
      <c r="K203" s="132">
        <v>0</v>
      </c>
      <c r="L203" s="132"/>
    </row>
    <row r="204" spans="2:12" s="42" customFormat="1" ht="42.75" customHeight="1">
      <c r="B204" s="129" t="s">
        <v>154</v>
      </c>
      <c r="C204" s="129">
        <v>1505002003</v>
      </c>
      <c r="D204" s="123" t="s">
        <v>739</v>
      </c>
      <c r="E204" s="124" t="s">
        <v>740</v>
      </c>
      <c r="F204" s="141" t="s">
        <v>741</v>
      </c>
      <c r="G204" s="129" t="s">
        <v>739</v>
      </c>
      <c r="H204" s="123" t="s">
        <v>558</v>
      </c>
      <c r="I204" s="124" t="s">
        <v>85</v>
      </c>
      <c r="J204" s="132" t="s">
        <v>85</v>
      </c>
      <c r="K204" s="132">
        <v>0</v>
      </c>
      <c r="L204" s="132"/>
    </row>
    <row r="205" spans="2:12" s="42" customFormat="1" ht="42.75" customHeight="1">
      <c r="B205" s="129" t="s">
        <v>154</v>
      </c>
      <c r="C205" s="129">
        <v>1505002003</v>
      </c>
      <c r="D205" s="123" t="s">
        <v>742</v>
      </c>
      <c r="E205" s="124" t="s">
        <v>743</v>
      </c>
      <c r="F205" s="141" t="s">
        <v>744</v>
      </c>
      <c r="G205" s="129" t="s">
        <v>745</v>
      </c>
      <c r="H205" s="123" t="s">
        <v>255</v>
      </c>
      <c r="I205" s="124" t="s">
        <v>317</v>
      </c>
      <c r="J205" s="132" t="s">
        <v>85</v>
      </c>
      <c r="K205" s="132">
        <v>0</v>
      </c>
      <c r="L205" s="132"/>
    </row>
    <row r="206" spans="2:12" s="42" customFormat="1" ht="42.75" customHeight="1">
      <c r="B206" s="129" t="s">
        <v>154</v>
      </c>
      <c r="C206" s="129">
        <v>1505002003</v>
      </c>
      <c r="D206" s="123" t="s">
        <v>266</v>
      </c>
      <c r="E206" s="124" t="s">
        <v>746</v>
      </c>
      <c r="F206" s="141" t="s">
        <v>747</v>
      </c>
      <c r="G206" s="129" t="s">
        <v>266</v>
      </c>
      <c r="H206" s="123" t="s">
        <v>210</v>
      </c>
      <c r="I206" s="124" t="s">
        <v>85</v>
      </c>
      <c r="J206" s="132" t="s">
        <v>85</v>
      </c>
      <c r="K206" s="132">
        <v>0</v>
      </c>
      <c r="L206" s="132"/>
    </row>
    <row r="207" spans="2:12" s="42" customFormat="1" ht="42.75" customHeight="1">
      <c r="B207" s="129" t="s">
        <v>154</v>
      </c>
      <c r="C207" s="129">
        <v>1505002003</v>
      </c>
      <c r="D207" s="123" t="s">
        <v>269</v>
      </c>
      <c r="E207" s="124" t="s">
        <v>748</v>
      </c>
      <c r="F207" s="141" t="s">
        <v>749</v>
      </c>
      <c r="G207" s="129" t="s">
        <v>269</v>
      </c>
      <c r="H207" s="123" t="s">
        <v>210</v>
      </c>
      <c r="I207" s="124" t="s">
        <v>85</v>
      </c>
      <c r="J207" s="132" t="s">
        <v>85</v>
      </c>
      <c r="K207" s="132">
        <v>0</v>
      </c>
      <c r="L207" s="132"/>
    </row>
    <row r="208" spans="2:12" s="42" customFormat="1" ht="42.75" customHeight="1">
      <c r="B208" s="131" t="s">
        <v>157</v>
      </c>
      <c r="C208" s="131">
        <v>1505002004</v>
      </c>
      <c r="D208" s="122" t="s">
        <v>501</v>
      </c>
      <c r="E208" s="144" t="s">
        <v>750</v>
      </c>
      <c r="F208" s="142" t="s">
        <v>751</v>
      </c>
      <c r="G208" s="131" t="s">
        <v>7</v>
      </c>
      <c r="H208" s="122" t="s">
        <v>210</v>
      </c>
      <c r="I208" s="53" t="s">
        <v>85</v>
      </c>
      <c r="J208" s="133" t="s">
        <v>85</v>
      </c>
      <c r="K208" s="133">
        <v>0</v>
      </c>
      <c r="L208" s="133"/>
    </row>
    <row r="209" spans="2:12" s="42" customFormat="1" ht="42.75" customHeight="1">
      <c r="B209" s="129" t="s">
        <v>157</v>
      </c>
      <c r="C209" s="129">
        <v>1505002004</v>
      </c>
      <c r="D209" s="123" t="s">
        <v>752</v>
      </c>
      <c r="E209" s="124" t="s">
        <v>753</v>
      </c>
      <c r="F209" s="141" t="s">
        <v>754</v>
      </c>
      <c r="G209" s="129" t="s">
        <v>755</v>
      </c>
      <c r="H209" s="123" t="s">
        <v>210</v>
      </c>
      <c r="I209" s="124" t="s">
        <v>85</v>
      </c>
      <c r="J209" s="132" t="s">
        <v>85</v>
      </c>
      <c r="K209" s="132">
        <v>0</v>
      </c>
      <c r="L209" s="132"/>
    </row>
    <row r="210" spans="2:12" s="42" customFormat="1" ht="92.25" customHeight="1">
      <c r="B210" s="129" t="s">
        <v>157</v>
      </c>
      <c r="C210" s="129">
        <v>1505002004</v>
      </c>
      <c r="D210" s="123" t="s">
        <v>756</v>
      </c>
      <c r="E210" s="124" t="s">
        <v>757</v>
      </c>
      <c r="F210" s="141" t="s">
        <v>758</v>
      </c>
      <c r="G210" s="129" t="s">
        <v>759</v>
      </c>
      <c r="H210" s="123" t="s">
        <v>210</v>
      </c>
      <c r="I210" s="124" t="s">
        <v>85</v>
      </c>
      <c r="J210" s="132" t="s">
        <v>85</v>
      </c>
      <c r="K210" s="132">
        <v>0</v>
      </c>
      <c r="L210" s="132"/>
    </row>
    <row r="211" spans="2:12" s="42" customFormat="1" ht="67.5" customHeight="1">
      <c r="B211" s="131" t="s">
        <v>160</v>
      </c>
      <c r="C211" s="131">
        <v>1505002005</v>
      </c>
      <c r="D211" s="122" t="s">
        <v>760</v>
      </c>
      <c r="E211" s="144" t="s">
        <v>761</v>
      </c>
      <c r="F211" s="142" t="s">
        <v>762</v>
      </c>
      <c r="G211" s="131" t="s">
        <v>763</v>
      </c>
      <c r="H211" s="122" t="s">
        <v>210</v>
      </c>
      <c r="I211" s="53" t="s">
        <v>85</v>
      </c>
      <c r="J211" s="133" t="s">
        <v>85</v>
      </c>
      <c r="K211" s="133">
        <v>0</v>
      </c>
      <c r="L211" s="133"/>
    </row>
    <row r="212" spans="2:12" s="42" customFormat="1" ht="42.75" customHeight="1">
      <c r="B212" s="129" t="s">
        <v>160</v>
      </c>
      <c r="C212" s="129">
        <v>1505002005</v>
      </c>
      <c r="D212" s="123" t="s">
        <v>501</v>
      </c>
      <c r="E212" s="124" t="s">
        <v>764</v>
      </c>
      <c r="F212" s="141" t="s">
        <v>765</v>
      </c>
      <c r="G212" s="129" t="s">
        <v>766</v>
      </c>
      <c r="H212" s="123" t="s">
        <v>210</v>
      </c>
      <c r="I212" s="124" t="s">
        <v>85</v>
      </c>
      <c r="J212" s="132" t="s">
        <v>85</v>
      </c>
      <c r="K212" s="132">
        <v>0</v>
      </c>
      <c r="L212" s="132"/>
    </row>
    <row r="213" spans="2:12" s="42" customFormat="1" ht="42.75" customHeight="1">
      <c r="B213" s="131" t="s">
        <v>164</v>
      </c>
      <c r="C213" s="131">
        <v>1506100001</v>
      </c>
      <c r="D213" s="122" t="s">
        <v>742</v>
      </c>
      <c r="E213" s="144" t="s">
        <v>767</v>
      </c>
      <c r="F213" s="142" t="s">
        <v>768</v>
      </c>
      <c r="G213" s="131" t="s">
        <v>769</v>
      </c>
      <c r="H213" s="122" t="s">
        <v>255</v>
      </c>
      <c r="I213" s="53" t="s">
        <v>317</v>
      </c>
      <c r="J213" s="133" t="s">
        <v>85</v>
      </c>
      <c r="K213" s="133">
        <v>0</v>
      </c>
      <c r="L213" s="133"/>
    </row>
    <row r="214" spans="2:12" s="42" customFormat="1" ht="42.75" customHeight="1">
      <c r="B214" s="129" t="s">
        <v>164</v>
      </c>
      <c r="C214" s="129">
        <v>1506100001</v>
      </c>
      <c r="D214" s="123" t="s">
        <v>770</v>
      </c>
      <c r="E214" s="124" t="s">
        <v>771</v>
      </c>
      <c r="F214" s="141" t="s">
        <v>772</v>
      </c>
      <c r="G214" s="129" t="s">
        <v>773</v>
      </c>
      <c r="H214" s="123" t="s">
        <v>244</v>
      </c>
      <c r="I214" s="124" t="s">
        <v>317</v>
      </c>
      <c r="J214" s="184" t="s">
        <v>774</v>
      </c>
      <c r="K214" s="132">
        <v>0</v>
      </c>
      <c r="L214" s="132"/>
    </row>
    <row r="215" spans="2:12" s="42" customFormat="1" ht="42.75" customHeight="1">
      <c r="B215" s="131" t="s">
        <v>167</v>
      </c>
      <c r="C215" s="131">
        <v>1506100002</v>
      </c>
      <c r="D215" s="122" t="s">
        <v>742</v>
      </c>
      <c r="E215" s="144" t="s">
        <v>775</v>
      </c>
      <c r="F215" s="142" t="s">
        <v>768</v>
      </c>
      <c r="G215" s="131" t="s">
        <v>769</v>
      </c>
      <c r="H215" s="122" t="s">
        <v>255</v>
      </c>
      <c r="I215" s="53" t="s">
        <v>317</v>
      </c>
      <c r="J215" s="133" t="s">
        <v>85</v>
      </c>
      <c r="K215" s="133">
        <v>0</v>
      </c>
      <c r="L215" s="133"/>
    </row>
    <row r="216" spans="2:12" s="42" customFormat="1" ht="42.75" customHeight="1">
      <c r="B216" s="129" t="s">
        <v>167</v>
      </c>
      <c r="C216" s="129">
        <v>1506100002</v>
      </c>
      <c r="D216" s="123" t="s">
        <v>770</v>
      </c>
      <c r="E216" s="124" t="s">
        <v>776</v>
      </c>
      <c r="F216" s="141" t="s">
        <v>772</v>
      </c>
      <c r="G216" s="129" t="s">
        <v>773</v>
      </c>
      <c r="H216" s="123" t="s">
        <v>244</v>
      </c>
      <c r="I216" s="124" t="s">
        <v>85</v>
      </c>
      <c r="J216" s="184" t="s">
        <v>774</v>
      </c>
      <c r="K216" s="132">
        <v>0</v>
      </c>
      <c r="L216" s="132"/>
    </row>
    <row r="217" spans="2:12" s="42" customFormat="1" ht="42.75" customHeight="1">
      <c r="B217" s="131" t="s">
        <v>169</v>
      </c>
      <c r="C217" s="131">
        <v>1507100001</v>
      </c>
      <c r="D217" s="122" t="s">
        <v>777</v>
      </c>
      <c r="E217" s="144" t="s">
        <v>778</v>
      </c>
      <c r="F217" s="142" t="s">
        <v>779</v>
      </c>
      <c r="G217" s="131" t="s">
        <v>777</v>
      </c>
      <c r="H217" s="122" t="s">
        <v>210</v>
      </c>
      <c r="I217" s="53" t="s">
        <v>85</v>
      </c>
      <c r="J217" s="133" t="s">
        <v>85</v>
      </c>
      <c r="K217" s="133">
        <v>0</v>
      </c>
      <c r="L217" s="133"/>
    </row>
    <row r="218" spans="2:12" s="42" customFormat="1" ht="57.75" customHeight="1">
      <c r="B218" s="129" t="s">
        <v>169</v>
      </c>
      <c r="C218" s="129">
        <v>1507100001</v>
      </c>
      <c r="D218" s="123" t="s">
        <v>780</v>
      </c>
      <c r="E218" s="124" t="s">
        <v>781</v>
      </c>
      <c r="F218" s="141" t="s">
        <v>782</v>
      </c>
      <c r="G218" s="129" t="s">
        <v>780</v>
      </c>
      <c r="H218" s="123" t="s">
        <v>210</v>
      </c>
      <c r="I218" s="124" t="s">
        <v>85</v>
      </c>
      <c r="J218" s="132" t="s">
        <v>85</v>
      </c>
      <c r="K218" s="132">
        <v>0</v>
      </c>
      <c r="L218" s="132"/>
    </row>
    <row r="219" spans="2:12" s="42" customFormat="1" ht="54" customHeight="1">
      <c r="B219" s="129" t="s">
        <v>169</v>
      </c>
      <c r="C219" s="129">
        <v>1507100001</v>
      </c>
      <c r="D219" s="123" t="s">
        <v>783</v>
      </c>
      <c r="E219" s="124" t="s">
        <v>784</v>
      </c>
      <c r="F219" s="141" t="s">
        <v>782</v>
      </c>
      <c r="G219" s="129" t="s">
        <v>783</v>
      </c>
      <c r="H219" s="123" t="s">
        <v>210</v>
      </c>
      <c r="I219" s="124" t="s">
        <v>85</v>
      </c>
      <c r="J219" s="132" t="s">
        <v>85</v>
      </c>
      <c r="K219" s="132">
        <v>0</v>
      </c>
      <c r="L219" s="132"/>
    </row>
    <row r="220" spans="2:12" s="42" customFormat="1" ht="42.75" customHeight="1">
      <c r="B220" s="129" t="s">
        <v>169</v>
      </c>
      <c r="C220" s="129">
        <v>1507100001</v>
      </c>
      <c r="D220" s="123" t="s">
        <v>480</v>
      </c>
      <c r="E220" s="124" t="s">
        <v>785</v>
      </c>
      <c r="F220" s="141" t="s">
        <v>786</v>
      </c>
      <c r="G220" s="129" t="s">
        <v>480</v>
      </c>
      <c r="H220" s="123" t="s">
        <v>210</v>
      </c>
      <c r="I220" s="124" t="s">
        <v>85</v>
      </c>
      <c r="J220" s="132" t="s">
        <v>85</v>
      </c>
      <c r="K220" s="132">
        <v>0</v>
      </c>
      <c r="L220" s="132"/>
    </row>
    <row r="221" spans="2:12" s="42" customFormat="1" ht="42.75" customHeight="1">
      <c r="B221" s="129" t="s">
        <v>169</v>
      </c>
      <c r="C221" s="129">
        <v>1507100001</v>
      </c>
      <c r="D221" s="123" t="s">
        <v>787</v>
      </c>
      <c r="E221" s="124" t="s">
        <v>788</v>
      </c>
      <c r="F221" s="141" t="s">
        <v>789</v>
      </c>
      <c r="G221" s="129" t="s">
        <v>787</v>
      </c>
      <c r="H221" s="123" t="s">
        <v>210</v>
      </c>
      <c r="I221" s="124" t="s">
        <v>85</v>
      </c>
      <c r="J221" s="132" t="s">
        <v>85</v>
      </c>
      <c r="K221" s="132">
        <v>0</v>
      </c>
      <c r="L221" s="132"/>
    </row>
    <row r="222" spans="2:12" s="42" customFormat="1" ht="42.75" customHeight="1">
      <c r="B222" s="129" t="s">
        <v>169</v>
      </c>
      <c r="C222" s="129">
        <v>1507100001</v>
      </c>
      <c r="D222" s="123" t="s">
        <v>790</v>
      </c>
      <c r="E222" s="124" t="s">
        <v>791</v>
      </c>
      <c r="F222" s="141" t="s">
        <v>792</v>
      </c>
      <c r="G222" s="129" t="s">
        <v>790</v>
      </c>
      <c r="H222" s="123" t="s">
        <v>210</v>
      </c>
      <c r="I222" s="124" t="s">
        <v>85</v>
      </c>
      <c r="J222" s="132" t="s">
        <v>85</v>
      </c>
      <c r="K222" s="132">
        <v>0</v>
      </c>
      <c r="L222" s="132"/>
    </row>
    <row r="223" spans="2:12" s="42" customFormat="1" ht="42.75" customHeight="1">
      <c r="B223" s="129" t="s">
        <v>169</v>
      </c>
      <c r="C223" s="129">
        <v>1507100001</v>
      </c>
      <c r="D223" s="123" t="s">
        <v>269</v>
      </c>
      <c r="E223" s="124" t="s">
        <v>793</v>
      </c>
      <c r="F223" s="141" t="s">
        <v>794</v>
      </c>
      <c r="G223" s="129" t="s">
        <v>269</v>
      </c>
      <c r="H223" s="123" t="s">
        <v>255</v>
      </c>
      <c r="I223" s="124" t="s">
        <v>345</v>
      </c>
      <c r="J223" s="132" t="s">
        <v>85</v>
      </c>
      <c r="K223" s="132">
        <v>0</v>
      </c>
      <c r="L223" s="132"/>
    </row>
    <row r="224" spans="2:12" s="42" customFormat="1" ht="42.75" customHeight="1">
      <c r="B224" s="129" t="s">
        <v>169</v>
      </c>
      <c r="C224" s="129">
        <v>1507100001</v>
      </c>
      <c r="D224" s="123" t="s">
        <v>266</v>
      </c>
      <c r="E224" s="124" t="s">
        <v>795</v>
      </c>
      <c r="F224" s="141" t="s">
        <v>796</v>
      </c>
      <c r="G224" s="129" t="s">
        <v>266</v>
      </c>
      <c r="H224" s="123" t="s">
        <v>255</v>
      </c>
      <c r="I224" s="124" t="s">
        <v>345</v>
      </c>
      <c r="J224" s="132" t="s">
        <v>85</v>
      </c>
      <c r="K224" s="132">
        <v>0</v>
      </c>
      <c r="L224" s="132"/>
    </row>
    <row r="225" spans="2:12" s="42" customFormat="1" ht="42.75" customHeight="1">
      <c r="B225" s="129" t="s">
        <v>169</v>
      </c>
      <c r="C225" s="129">
        <v>1507100001</v>
      </c>
      <c r="D225" s="123" t="s">
        <v>797</v>
      </c>
      <c r="E225" s="124" t="s">
        <v>798</v>
      </c>
      <c r="F225" s="141" t="s">
        <v>799</v>
      </c>
      <c r="G225" s="129" t="s">
        <v>797</v>
      </c>
      <c r="H225" s="123" t="s">
        <v>255</v>
      </c>
      <c r="I225" s="124" t="s">
        <v>317</v>
      </c>
      <c r="J225" s="132" t="s">
        <v>85</v>
      </c>
      <c r="K225" s="132">
        <v>0</v>
      </c>
      <c r="L225" s="132"/>
    </row>
    <row r="226" spans="2:12" s="42" customFormat="1" ht="54.75" customHeight="1">
      <c r="B226" s="129" t="s">
        <v>169</v>
      </c>
      <c r="C226" s="129">
        <v>1507100001</v>
      </c>
      <c r="D226" s="123" t="s">
        <v>800</v>
      </c>
      <c r="E226" s="124" t="s">
        <v>801</v>
      </c>
      <c r="F226" s="141" t="s">
        <v>802</v>
      </c>
      <c r="G226" s="129" t="s">
        <v>800</v>
      </c>
      <c r="H226" s="123" t="s">
        <v>255</v>
      </c>
      <c r="I226" s="124" t="s">
        <v>317</v>
      </c>
      <c r="J226" s="132" t="s">
        <v>85</v>
      </c>
      <c r="K226" s="132">
        <v>0</v>
      </c>
      <c r="L226" s="132"/>
    </row>
    <row r="227" spans="2:12" s="42" customFormat="1" ht="42.75">
      <c r="B227" s="129" t="s">
        <v>169</v>
      </c>
      <c r="C227" s="129">
        <v>1507100001</v>
      </c>
      <c r="D227" s="123" t="s">
        <v>803</v>
      </c>
      <c r="E227" s="124" t="s">
        <v>804</v>
      </c>
      <c r="F227" s="141" t="s">
        <v>805</v>
      </c>
      <c r="G227" s="129" t="s">
        <v>803</v>
      </c>
      <c r="H227" s="123" t="s">
        <v>255</v>
      </c>
      <c r="I227" s="124" t="s">
        <v>317</v>
      </c>
      <c r="J227" s="132" t="s">
        <v>85</v>
      </c>
      <c r="K227" s="132">
        <v>0</v>
      </c>
      <c r="L227" s="132"/>
    </row>
    <row r="228" spans="2:12" s="42" customFormat="1" ht="66.75" customHeight="1">
      <c r="B228" s="129" t="s">
        <v>169</v>
      </c>
      <c r="C228" s="129">
        <v>1507100001</v>
      </c>
      <c r="D228" s="123" t="s">
        <v>806</v>
      </c>
      <c r="E228" s="124" t="s">
        <v>807</v>
      </c>
      <c r="F228" s="141" t="s">
        <v>808</v>
      </c>
      <c r="G228" s="129" t="s">
        <v>806</v>
      </c>
      <c r="H228" s="123" t="s">
        <v>255</v>
      </c>
      <c r="I228" s="124" t="s">
        <v>317</v>
      </c>
      <c r="J228" s="132" t="s">
        <v>85</v>
      </c>
      <c r="K228" s="132">
        <v>0</v>
      </c>
      <c r="L228" s="132"/>
    </row>
    <row r="229" spans="2:12" s="42" customFormat="1" ht="42.75" customHeight="1">
      <c r="B229" s="129" t="s">
        <v>169</v>
      </c>
      <c r="C229" s="129">
        <v>1507100001</v>
      </c>
      <c r="D229" s="123" t="s">
        <v>809</v>
      </c>
      <c r="E229" s="124" t="s">
        <v>810</v>
      </c>
      <c r="F229" s="141" t="s">
        <v>811</v>
      </c>
      <c r="G229" s="129" t="s">
        <v>809</v>
      </c>
      <c r="H229" s="123" t="s">
        <v>255</v>
      </c>
      <c r="I229" s="124" t="s">
        <v>317</v>
      </c>
      <c r="J229" s="132" t="s">
        <v>85</v>
      </c>
      <c r="K229" s="132">
        <v>0</v>
      </c>
      <c r="L229" s="132"/>
    </row>
    <row r="230" spans="2:12" s="42" customFormat="1" ht="42.75" customHeight="1">
      <c r="B230" s="129" t="s">
        <v>169</v>
      </c>
      <c r="C230" s="129">
        <v>1507100001</v>
      </c>
      <c r="D230" s="123" t="s">
        <v>812</v>
      </c>
      <c r="E230" s="124" t="s">
        <v>813</v>
      </c>
      <c r="F230" s="141" t="s">
        <v>814</v>
      </c>
      <c r="G230" s="129" t="s">
        <v>812</v>
      </c>
      <c r="H230" s="123" t="s">
        <v>255</v>
      </c>
      <c r="I230" s="124" t="s">
        <v>317</v>
      </c>
      <c r="J230" s="132" t="s">
        <v>85</v>
      </c>
      <c r="K230" s="132">
        <v>0</v>
      </c>
      <c r="L230" s="132"/>
    </row>
    <row r="231" spans="2:12" s="42" customFormat="1" ht="42.75" customHeight="1">
      <c r="B231" s="129" t="s">
        <v>169</v>
      </c>
      <c r="C231" s="129">
        <v>1507100001</v>
      </c>
      <c r="D231" s="123" t="s">
        <v>815</v>
      </c>
      <c r="E231" s="124" t="s">
        <v>816</v>
      </c>
      <c r="F231" s="141" t="s">
        <v>817</v>
      </c>
      <c r="G231" s="129" t="s">
        <v>815</v>
      </c>
      <c r="H231" s="123" t="s">
        <v>255</v>
      </c>
      <c r="I231" s="124" t="s">
        <v>317</v>
      </c>
      <c r="J231" s="132" t="s">
        <v>85</v>
      </c>
      <c r="K231" s="132">
        <v>0</v>
      </c>
      <c r="L231" s="132"/>
    </row>
    <row r="232" spans="2:12" s="42" customFormat="1" ht="42.75">
      <c r="B232" s="129" t="s">
        <v>169</v>
      </c>
      <c r="C232" s="129">
        <v>1507100001</v>
      </c>
      <c r="D232" s="123" t="s">
        <v>818</v>
      </c>
      <c r="E232" s="124" t="s">
        <v>819</v>
      </c>
      <c r="F232" s="141" t="s">
        <v>820</v>
      </c>
      <c r="G232" s="129" t="s">
        <v>818</v>
      </c>
      <c r="H232" s="123" t="s">
        <v>255</v>
      </c>
      <c r="I232" s="124" t="s">
        <v>317</v>
      </c>
      <c r="J232" s="132" t="s">
        <v>85</v>
      </c>
      <c r="K232" s="132">
        <v>0</v>
      </c>
      <c r="L232" s="132"/>
    </row>
    <row r="233" spans="2:12" s="42" customFormat="1" ht="42.75" customHeight="1">
      <c r="B233" s="129" t="s">
        <v>169</v>
      </c>
      <c r="C233" s="129">
        <v>1507100001</v>
      </c>
      <c r="D233" s="123" t="s">
        <v>257</v>
      </c>
      <c r="E233" s="124" t="s">
        <v>821</v>
      </c>
      <c r="F233" s="141" t="s">
        <v>822</v>
      </c>
      <c r="G233" s="129" t="s">
        <v>257</v>
      </c>
      <c r="H233" s="123" t="s">
        <v>255</v>
      </c>
      <c r="I233" s="124" t="s">
        <v>317</v>
      </c>
      <c r="J233" s="132" t="s">
        <v>85</v>
      </c>
      <c r="K233" s="132">
        <v>0</v>
      </c>
      <c r="L233" s="132"/>
    </row>
    <row r="234" spans="2:12" s="42" customFormat="1" ht="42.75" customHeight="1">
      <c r="B234" s="129" t="s">
        <v>169</v>
      </c>
      <c r="C234" s="129">
        <v>1507100001</v>
      </c>
      <c r="D234" s="123" t="s">
        <v>260</v>
      </c>
      <c r="E234" s="124" t="s">
        <v>823</v>
      </c>
      <c r="F234" s="141" t="s">
        <v>824</v>
      </c>
      <c r="G234" s="129" t="s">
        <v>260</v>
      </c>
      <c r="H234" s="123" t="s">
        <v>255</v>
      </c>
      <c r="I234" s="124" t="s">
        <v>317</v>
      </c>
      <c r="J234" s="132" t="s">
        <v>85</v>
      </c>
      <c r="K234" s="132">
        <v>0</v>
      </c>
      <c r="L234" s="132"/>
    </row>
    <row r="235" spans="2:12" s="42" customFormat="1" ht="42.75" customHeight="1">
      <c r="B235" s="129" t="s">
        <v>169</v>
      </c>
      <c r="C235" s="129">
        <v>1507100001</v>
      </c>
      <c r="D235" s="123" t="s">
        <v>825</v>
      </c>
      <c r="E235" s="124" t="s">
        <v>826</v>
      </c>
      <c r="F235" s="141" t="s">
        <v>827</v>
      </c>
      <c r="G235" s="129" t="s">
        <v>825</v>
      </c>
      <c r="H235" s="123" t="s">
        <v>558</v>
      </c>
      <c r="I235" s="124" t="s">
        <v>85</v>
      </c>
      <c r="J235" s="132" t="s">
        <v>85</v>
      </c>
      <c r="K235" s="132">
        <v>0</v>
      </c>
      <c r="L235" s="132"/>
    </row>
    <row r="236" spans="2:12" s="42" customFormat="1" ht="42.75" customHeight="1">
      <c r="B236" s="131" t="s">
        <v>173</v>
      </c>
      <c r="C236" s="131">
        <v>1508011001</v>
      </c>
      <c r="D236" s="122" t="s">
        <v>828</v>
      </c>
      <c r="E236" s="144" t="s">
        <v>829</v>
      </c>
      <c r="F236" s="142" t="s">
        <v>830</v>
      </c>
      <c r="G236" s="131" t="s">
        <v>828</v>
      </c>
      <c r="H236" s="122" t="s">
        <v>210</v>
      </c>
      <c r="I236" s="53" t="s">
        <v>85</v>
      </c>
      <c r="J236" s="133" t="s">
        <v>85</v>
      </c>
      <c r="K236" s="133">
        <v>0</v>
      </c>
      <c r="L236" s="133"/>
    </row>
    <row r="237" spans="2:12" s="42" customFormat="1" ht="42.75" customHeight="1">
      <c r="B237" s="129" t="s">
        <v>173</v>
      </c>
      <c r="C237" s="129">
        <v>1508011001</v>
      </c>
      <c r="D237" s="123" t="s">
        <v>831</v>
      </c>
      <c r="E237" s="124" t="s">
        <v>832</v>
      </c>
      <c r="F237" s="141" t="s">
        <v>833</v>
      </c>
      <c r="G237" s="129" t="s">
        <v>831</v>
      </c>
      <c r="H237" s="123" t="s">
        <v>210</v>
      </c>
      <c r="I237" s="124" t="s">
        <v>85</v>
      </c>
      <c r="J237" s="132" t="s">
        <v>85</v>
      </c>
      <c r="K237" s="132">
        <v>0</v>
      </c>
      <c r="L237" s="132"/>
    </row>
    <row r="238" spans="2:12" s="42" customFormat="1" ht="42.75" customHeight="1">
      <c r="B238" s="129" t="s">
        <v>173</v>
      </c>
      <c r="C238" s="129">
        <v>1508011001</v>
      </c>
      <c r="D238" s="123" t="s">
        <v>834</v>
      </c>
      <c r="E238" s="124" t="s">
        <v>835</v>
      </c>
      <c r="F238" s="141" t="s">
        <v>836</v>
      </c>
      <c r="G238" s="129" t="s">
        <v>834</v>
      </c>
      <c r="H238" s="123" t="s">
        <v>210</v>
      </c>
      <c r="I238" s="124" t="s">
        <v>85</v>
      </c>
      <c r="J238" s="132" t="s">
        <v>85</v>
      </c>
      <c r="K238" s="132">
        <v>0</v>
      </c>
      <c r="L238" s="132"/>
    </row>
    <row r="239" spans="2:12" s="42" customFormat="1" ht="42.75" customHeight="1">
      <c r="B239" s="129" t="s">
        <v>173</v>
      </c>
      <c r="C239" s="129">
        <v>1508011001</v>
      </c>
      <c r="D239" s="123" t="s">
        <v>350</v>
      </c>
      <c r="E239" s="124" t="s">
        <v>837</v>
      </c>
      <c r="F239" s="141" t="s">
        <v>838</v>
      </c>
      <c r="G239" s="129" t="s">
        <v>350</v>
      </c>
      <c r="H239" s="123" t="s">
        <v>210</v>
      </c>
      <c r="I239" s="124" t="s">
        <v>85</v>
      </c>
      <c r="J239" s="132" t="s">
        <v>85</v>
      </c>
      <c r="K239" s="132">
        <v>0</v>
      </c>
      <c r="L239" s="132"/>
    </row>
    <row r="240" spans="2:12" s="42" customFormat="1" ht="42.75" customHeight="1">
      <c r="B240" s="129" t="s">
        <v>173</v>
      </c>
      <c r="C240" s="129">
        <v>1508011001</v>
      </c>
      <c r="D240" s="123" t="s">
        <v>839</v>
      </c>
      <c r="E240" s="124" t="s">
        <v>840</v>
      </c>
      <c r="F240" s="141" t="s">
        <v>841</v>
      </c>
      <c r="G240" s="129" t="s">
        <v>839</v>
      </c>
      <c r="H240" s="123" t="s">
        <v>210</v>
      </c>
      <c r="I240" s="124" t="s">
        <v>85</v>
      </c>
      <c r="J240" s="132" t="s">
        <v>85</v>
      </c>
      <c r="K240" s="132">
        <v>0</v>
      </c>
      <c r="L240" s="132"/>
    </row>
    <row r="241" spans="2:12" s="42" customFormat="1" ht="42.75" customHeight="1">
      <c r="B241" s="129" t="s">
        <v>173</v>
      </c>
      <c r="C241" s="129">
        <v>1508011001</v>
      </c>
      <c r="D241" s="123" t="s">
        <v>369</v>
      </c>
      <c r="E241" s="124" t="s">
        <v>842</v>
      </c>
      <c r="F241" s="141" t="s">
        <v>843</v>
      </c>
      <c r="G241" s="129" t="s">
        <v>369</v>
      </c>
      <c r="H241" s="123" t="s">
        <v>210</v>
      </c>
      <c r="I241" s="124" t="s">
        <v>85</v>
      </c>
      <c r="J241" s="132" t="s">
        <v>85</v>
      </c>
      <c r="K241" s="132">
        <v>0</v>
      </c>
      <c r="L241" s="132"/>
    </row>
    <row r="242" spans="2:12" s="42" customFormat="1" ht="42.75" customHeight="1">
      <c r="B242" s="129" t="s">
        <v>173</v>
      </c>
      <c r="C242" s="129">
        <v>1508011001</v>
      </c>
      <c r="D242" s="123" t="s">
        <v>396</v>
      </c>
      <c r="E242" s="124" t="s">
        <v>844</v>
      </c>
      <c r="F242" s="141" t="s">
        <v>845</v>
      </c>
      <c r="G242" s="129" t="s">
        <v>396</v>
      </c>
      <c r="H242" s="123" t="s">
        <v>210</v>
      </c>
      <c r="I242" s="124" t="s">
        <v>85</v>
      </c>
      <c r="J242" s="132" t="s">
        <v>85</v>
      </c>
      <c r="K242" s="132">
        <v>0</v>
      </c>
      <c r="L242" s="132"/>
    </row>
    <row r="243" spans="2:12" s="42" customFormat="1" ht="42.75" customHeight="1">
      <c r="B243" s="129" t="s">
        <v>173</v>
      </c>
      <c r="C243" s="129">
        <v>1508011001</v>
      </c>
      <c r="D243" s="123" t="s">
        <v>257</v>
      </c>
      <c r="E243" s="124" t="s">
        <v>846</v>
      </c>
      <c r="F243" s="141" t="s">
        <v>847</v>
      </c>
      <c r="G243" s="129" t="s">
        <v>257</v>
      </c>
      <c r="H243" s="123" t="s">
        <v>255</v>
      </c>
      <c r="I243" s="124" t="s">
        <v>317</v>
      </c>
      <c r="J243" s="132" t="s">
        <v>85</v>
      </c>
      <c r="K243" s="132">
        <v>0</v>
      </c>
      <c r="L243" s="132"/>
    </row>
    <row r="244" spans="2:12" s="42" customFormat="1" ht="42.75" customHeight="1">
      <c r="B244" s="129" t="s">
        <v>173</v>
      </c>
      <c r="C244" s="129">
        <v>1508011001</v>
      </c>
      <c r="D244" s="123" t="s">
        <v>260</v>
      </c>
      <c r="E244" s="124" t="s">
        <v>848</v>
      </c>
      <c r="F244" s="141" t="s">
        <v>849</v>
      </c>
      <c r="G244" s="129" t="s">
        <v>260</v>
      </c>
      <c r="H244" s="123" t="s">
        <v>255</v>
      </c>
      <c r="I244" s="124" t="s">
        <v>317</v>
      </c>
      <c r="J244" s="132" t="s">
        <v>85</v>
      </c>
      <c r="K244" s="132">
        <v>0</v>
      </c>
      <c r="L244" s="132"/>
    </row>
    <row r="245" spans="2:12" s="42" customFormat="1" ht="42.75" customHeight="1">
      <c r="B245" s="129" t="s">
        <v>173</v>
      </c>
      <c r="C245" s="129">
        <v>1508011001</v>
      </c>
      <c r="D245" s="123" t="s">
        <v>269</v>
      </c>
      <c r="E245" s="124" t="s">
        <v>850</v>
      </c>
      <c r="F245" s="141" t="s">
        <v>851</v>
      </c>
      <c r="G245" s="129" t="s">
        <v>269</v>
      </c>
      <c r="H245" s="123" t="s">
        <v>255</v>
      </c>
      <c r="I245" s="124" t="s">
        <v>345</v>
      </c>
      <c r="J245" s="132" t="s">
        <v>85</v>
      </c>
      <c r="K245" s="132">
        <v>0</v>
      </c>
      <c r="L245" s="132"/>
    </row>
    <row r="246" spans="2:12" s="42" customFormat="1" ht="42.75" customHeight="1">
      <c r="B246" s="129" t="s">
        <v>173</v>
      </c>
      <c r="C246" s="129">
        <v>1508011001</v>
      </c>
      <c r="D246" s="123" t="s">
        <v>266</v>
      </c>
      <c r="E246" s="124" t="s">
        <v>852</v>
      </c>
      <c r="F246" s="141" t="s">
        <v>853</v>
      </c>
      <c r="G246" s="129" t="s">
        <v>266</v>
      </c>
      <c r="H246" s="123" t="s">
        <v>255</v>
      </c>
      <c r="I246" s="124" t="s">
        <v>345</v>
      </c>
      <c r="J246" s="132" t="s">
        <v>85</v>
      </c>
      <c r="K246" s="132">
        <v>0</v>
      </c>
      <c r="L246" s="132"/>
    </row>
    <row r="247" spans="2:12" s="42" customFormat="1" ht="158.25" customHeight="1">
      <c r="B247" s="131" t="s">
        <v>175</v>
      </c>
      <c r="C247" s="131">
        <v>1508015002</v>
      </c>
      <c r="D247" s="122" t="s">
        <v>227</v>
      </c>
      <c r="E247" s="144" t="s">
        <v>854</v>
      </c>
      <c r="F247" s="142" t="s">
        <v>855</v>
      </c>
      <c r="G247" s="131" t="s">
        <v>227</v>
      </c>
      <c r="H247" s="122" t="s">
        <v>210</v>
      </c>
      <c r="I247" s="53" t="s">
        <v>85</v>
      </c>
      <c r="J247" s="133" t="s">
        <v>85</v>
      </c>
      <c r="K247" s="133">
        <v>0</v>
      </c>
      <c r="L247" s="133"/>
    </row>
    <row r="248" spans="2:12" s="42" customFormat="1" ht="113.25" customHeight="1">
      <c r="B248" s="129" t="s">
        <v>175</v>
      </c>
      <c r="C248" s="129">
        <v>1508015002</v>
      </c>
      <c r="D248" s="123" t="s">
        <v>207</v>
      </c>
      <c r="E248" s="124" t="s">
        <v>856</v>
      </c>
      <c r="F248" s="141" t="s">
        <v>231</v>
      </c>
      <c r="G248" s="129" t="s">
        <v>207</v>
      </c>
      <c r="H248" s="123" t="s">
        <v>210</v>
      </c>
      <c r="I248" s="124" t="s">
        <v>85</v>
      </c>
      <c r="J248" s="132" t="s">
        <v>85</v>
      </c>
      <c r="K248" s="132">
        <v>0</v>
      </c>
      <c r="L248" s="132"/>
    </row>
    <row r="249" spans="2:12" s="42" customFormat="1" ht="81.75" customHeight="1">
      <c r="B249" s="129" t="s">
        <v>175</v>
      </c>
      <c r="C249" s="129">
        <v>1508015002</v>
      </c>
      <c r="D249" s="123" t="s">
        <v>857</v>
      </c>
      <c r="E249" s="124" t="s">
        <v>858</v>
      </c>
      <c r="F249" s="141" t="s">
        <v>859</v>
      </c>
      <c r="G249" s="129" t="s">
        <v>857</v>
      </c>
      <c r="H249" s="123" t="s">
        <v>210</v>
      </c>
      <c r="I249" s="124" t="s">
        <v>85</v>
      </c>
      <c r="J249" s="132" t="s">
        <v>85</v>
      </c>
      <c r="K249" s="132">
        <v>0</v>
      </c>
      <c r="L249" s="132"/>
    </row>
    <row r="250" spans="2:12" s="42" customFormat="1" ht="82.5" customHeight="1">
      <c r="B250" s="129" t="s">
        <v>175</v>
      </c>
      <c r="C250" s="129">
        <v>1508015002</v>
      </c>
      <c r="D250" s="123" t="s">
        <v>860</v>
      </c>
      <c r="E250" s="124" t="s">
        <v>861</v>
      </c>
      <c r="F250" s="141" t="s">
        <v>862</v>
      </c>
      <c r="G250" s="129" t="s">
        <v>860</v>
      </c>
      <c r="H250" s="123" t="s">
        <v>210</v>
      </c>
      <c r="I250" s="124" t="s">
        <v>85</v>
      </c>
      <c r="J250" s="132" t="s">
        <v>85</v>
      </c>
      <c r="K250" s="132">
        <v>1</v>
      </c>
      <c r="L250" s="184" t="s">
        <v>863</v>
      </c>
    </row>
    <row r="251" spans="2:12" s="42" customFormat="1" ht="123" customHeight="1">
      <c r="B251" s="129" t="s">
        <v>175</v>
      </c>
      <c r="C251" s="129">
        <v>1508015002</v>
      </c>
      <c r="D251" s="123" t="s">
        <v>266</v>
      </c>
      <c r="E251" s="124" t="s">
        <v>864</v>
      </c>
      <c r="F251" s="141" t="s">
        <v>268</v>
      </c>
      <c r="G251" s="129" t="s">
        <v>266</v>
      </c>
      <c r="H251" s="123" t="s">
        <v>255</v>
      </c>
      <c r="I251" s="124" t="s">
        <v>345</v>
      </c>
      <c r="J251" s="132" t="s">
        <v>85</v>
      </c>
      <c r="K251" s="132">
        <v>0</v>
      </c>
      <c r="L251" s="132"/>
    </row>
    <row r="252" spans="2:12" s="42" customFormat="1" ht="114">
      <c r="B252" s="129" t="s">
        <v>175</v>
      </c>
      <c r="C252" s="129">
        <v>1508015002</v>
      </c>
      <c r="D252" s="123" t="s">
        <v>269</v>
      </c>
      <c r="E252" s="124" t="s">
        <v>865</v>
      </c>
      <c r="F252" s="141" t="s">
        <v>271</v>
      </c>
      <c r="G252" s="129" t="s">
        <v>269</v>
      </c>
      <c r="H252" s="123" t="s">
        <v>255</v>
      </c>
      <c r="I252" s="124" t="s">
        <v>345</v>
      </c>
      <c r="J252" s="132" t="s">
        <v>85</v>
      </c>
      <c r="K252" s="132">
        <v>0</v>
      </c>
      <c r="L252" s="132"/>
    </row>
    <row r="253" spans="2:12" s="42" customFormat="1" ht="69.95" customHeight="1">
      <c r="B253" s="131" t="s">
        <v>177</v>
      </c>
      <c r="C253" s="131">
        <v>1509015001</v>
      </c>
      <c r="D253" s="122" t="s">
        <v>369</v>
      </c>
      <c r="E253" s="144" t="s">
        <v>866</v>
      </c>
      <c r="F253" s="142" t="s">
        <v>223</v>
      </c>
      <c r="G253" s="131" t="s">
        <v>369</v>
      </c>
      <c r="H253" s="122" t="s">
        <v>210</v>
      </c>
      <c r="I253" s="53" t="s">
        <v>85</v>
      </c>
      <c r="J253" s="133" t="s">
        <v>85</v>
      </c>
      <c r="K253" s="133">
        <v>0</v>
      </c>
      <c r="L253" s="133"/>
    </row>
    <row r="254" spans="2:12" s="42" customFormat="1" ht="42.75" customHeight="1">
      <c r="B254" s="129" t="s">
        <v>177</v>
      </c>
      <c r="C254" s="129">
        <v>1509015001</v>
      </c>
      <c r="D254" s="123" t="s">
        <v>396</v>
      </c>
      <c r="E254" s="124" t="s">
        <v>867</v>
      </c>
      <c r="F254" s="141" t="s">
        <v>868</v>
      </c>
      <c r="G254" s="129" t="s">
        <v>396</v>
      </c>
      <c r="H254" s="123" t="s">
        <v>210</v>
      </c>
      <c r="I254" s="124" t="s">
        <v>85</v>
      </c>
      <c r="J254" s="132" t="s">
        <v>85</v>
      </c>
      <c r="K254" s="132">
        <v>0</v>
      </c>
      <c r="L254" s="132"/>
    </row>
    <row r="255" spans="2:12" s="42" customFormat="1" ht="54" customHeight="1">
      <c r="B255" s="129" t="s">
        <v>177</v>
      </c>
      <c r="C255" s="129">
        <v>1509015001</v>
      </c>
      <c r="D255" s="123" t="s">
        <v>275</v>
      </c>
      <c r="E255" s="124" t="s">
        <v>869</v>
      </c>
      <c r="F255" s="141" t="s">
        <v>277</v>
      </c>
      <c r="G255" s="129" t="s">
        <v>275</v>
      </c>
      <c r="H255" s="123" t="s">
        <v>210</v>
      </c>
      <c r="I255" s="124" t="s">
        <v>85</v>
      </c>
      <c r="J255" s="132" t="s">
        <v>85</v>
      </c>
      <c r="K255" s="132">
        <v>0</v>
      </c>
      <c r="L255" s="132"/>
    </row>
    <row r="256" spans="2:12" s="42" customFormat="1" ht="99" customHeight="1">
      <c r="B256" s="129" t="s">
        <v>177</v>
      </c>
      <c r="C256" s="129">
        <v>1509015001</v>
      </c>
      <c r="D256" s="123" t="s">
        <v>870</v>
      </c>
      <c r="E256" s="124" t="s">
        <v>871</v>
      </c>
      <c r="F256" s="141" t="s">
        <v>872</v>
      </c>
      <c r="G256" s="129" t="s">
        <v>870</v>
      </c>
      <c r="H256" s="123" t="s">
        <v>210</v>
      </c>
      <c r="I256" s="124" t="s">
        <v>85</v>
      </c>
      <c r="J256" s="132" t="s">
        <v>85</v>
      </c>
      <c r="K256" s="132">
        <v>0</v>
      </c>
      <c r="L256" s="132"/>
    </row>
    <row r="257" spans="2:12" s="42" customFormat="1" ht="228">
      <c r="B257" s="129" t="s">
        <v>177</v>
      </c>
      <c r="C257" s="129">
        <v>1509015001</v>
      </c>
      <c r="D257" s="123" t="s">
        <v>365</v>
      </c>
      <c r="E257" s="124" t="s">
        <v>873</v>
      </c>
      <c r="F257" s="141" t="s">
        <v>367</v>
      </c>
      <c r="G257" s="129" t="s">
        <v>365</v>
      </c>
      <c r="H257" s="123" t="s">
        <v>235</v>
      </c>
      <c r="I257" s="124" t="s">
        <v>85</v>
      </c>
      <c r="J257" s="132" t="s">
        <v>85</v>
      </c>
      <c r="K257" s="132">
        <v>0</v>
      </c>
      <c r="L257" s="184" t="s">
        <v>368</v>
      </c>
    </row>
    <row r="258" spans="2:12" s="42" customFormat="1" ht="82.5" customHeight="1">
      <c r="B258" s="131" t="s">
        <v>180</v>
      </c>
      <c r="C258" s="131">
        <v>1509002002</v>
      </c>
      <c r="D258" s="122" t="s">
        <v>700</v>
      </c>
      <c r="E258" s="144" t="s">
        <v>874</v>
      </c>
      <c r="F258" s="142" t="s">
        <v>875</v>
      </c>
      <c r="G258" s="131" t="s">
        <v>700</v>
      </c>
      <c r="H258" s="122" t="s">
        <v>210</v>
      </c>
      <c r="I258" s="53" t="s">
        <v>85</v>
      </c>
      <c r="J258" s="133" t="s">
        <v>85</v>
      </c>
      <c r="K258" s="133">
        <v>0</v>
      </c>
      <c r="L258" s="133"/>
    </row>
    <row r="259" spans="2:12" s="42" customFormat="1" ht="87.75" customHeight="1">
      <c r="B259" s="129" t="s">
        <v>180</v>
      </c>
      <c r="C259" s="129">
        <v>1509002002</v>
      </c>
      <c r="D259" s="123" t="s">
        <v>876</v>
      </c>
      <c r="E259" s="124" t="s">
        <v>877</v>
      </c>
      <c r="F259" s="141" t="s">
        <v>878</v>
      </c>
      <c r="G259" s="129" t="s">
        <v>501</v>
      </c>
      <c r="H259" s="123" t="s">
        <v>210</v>
      </c>
      <c r="I259" s="124" t="s">
        <v>85</v>
      </c>
      <c r="J259" s="132" t="s">
        <v>85</v>
      </c>
      <c r="K259" s="132">
        <v>0</v>
      </c>
      <c r="L259" s="132"/>
    </row>
    <row r="260" spans="2:12" s="42" customFormat="1" ht="87.75" customHeight="1">
      <c r="B260" s="129" t="s">
        <v>180</v>
      </c>
      <c r="C260" s="129">
        <v>1509002002</v>
      </c>
      <c r="D260" s="123" t="s">
        <v>879</v>
      </c>
      <c r="E260" s="124" t="s">
        <v>880</v>
      </c>
      <c r="F260" s="141" t="s">
        <v>881</v>
      </c>
      <c r="G260" s="129" t="s">
        <v>882</v>
      </c>
      <c r="H260" s="123" t="s">
        <v>244</v>
      </c>
      <c r="I260" s="124" t="s">
        <v>85</v>
      </c>
      <c r="J260" s="132" t="s">
        <v>85</v>
      </c>
      <c r="K260" s="132">
        <v>0</v>
      </c>
      <c r="L260" s="132"/>
    </row>
    <row r="261" spans="2:12" s="42" customFormat="1" ht="87.75" customHeight="1">
      <c r="B261" s="129" t="s">
        <v>180</v>
      </c>
      <c r="C261" s="129">
        <v>1509002002</v>
      </c>
      <c r="D261" s="123" t="s">
        <v>883</v>
      </c>
      <c r="E261" s="124" t="s">
        <v>884</v>
      </c>
      <c r="F261" s="141" t="s">
        <v>885</v>
      </c>
      <c r="G261" s="129" t="s">
        <v>886</v>
      </c>
      <c r="H261" s="123" t="s">
        <v>244</v>
      </c>
      <c r="I261" s="124" t="s">
        <v>85</v>
      </c>
      <c r="J261" s="132" t="s">
        <v>85</v>
      </c>
      <c r="K261" s="132">
        <v>0</v>
      </c>
      <c r="L261" s="132"/>
    </row>
    <row r="262" spans="2:12" s="42" customFormat="1" ht="87.75" customHeight="1">
      <c r="B262" s="129" t="s">
        <v>180</v>
      </c>
      <c r="C262" s="129">
        <v>1509002002</v>
      </c>
      <c r="D262" s="123" t="s">
        <v>887</v>
      </c>
      <c r="E262" s="124" t="s">
        <v>888</v>
      </c>
      <c r="F262" s="141" t="s">
        <v>889</v>
      </c>
      <c r="G262" s="129" t="s">
        <v>890</v>
      </c>
      <c r="H262" s="123" t="s">
        <v>244</v>
      </c>
      <c r="I262" s="124" t="s">
        <v>85</v>
      </c>
      <c r="J262" s="132" t="s">
        <v>85</v>
      </c>
      <c r="K262" s="132">
        <v>0</v>
      </c>
      <c r="L262" s="132"/>
    </row>
    <row r="263" spans="2:12" s="42" customFormat="1" ht="87.75" customHeight="1">
      <c r="B263" s="129" t="s">
        <v>180</v>
      </c>
      <c r="C263" s="129">
        <v>1509002002</v>
      </c>
      <c r="D263" s="123" t="s">
        <v>891</v>
      </c>
      <c r="E263" s="124" t="s">
        <v>892</v>
      </c>
      <c r="F263" s="141" t="s">
        <v>893</v>
      </c>
      <c r="G263" s="129" t="s">
        <v>894</v>
      </c>
      <c r="H263" s="123" t="s">
        <v>244</v>
      </c>
      <c r="I263" s="124" t="s">
        <v>85</v>
      </c>
      <c r="J263" s="132" t="s">
        <v>85</v>
      </c>
      <c r="K263" s="132">
        <v>0</v>
      </c>
      <c r="L263" s="132"/>
    </row>
    <row r="264" spans="2:12" s="42" customFormat="1" ht="87.75" customHeight="1">
      <c r="B264" s="129" t="s">
        <v>180</v>
      </c>
      <c r="C264" s="129">
        <v>1509002002</v>
      </c>
      <c r="D264" s="123" t="s">
        <v>895</v>
      </c>
      <c r="E264" s="124" t="s">
        <v>896</v>
      </c>
      <c r="F264" s="141" t="s">
        <v>897</v>
      </c>
      <c r="G264" s="129" t="s">
        <v>898</v>
      </c>
      <c r="H264" s="123" t="s">
        <v>244</v>
      </c>
      <c r="I264" s="124" t="s">
        <v>85</v>
      </c>
      <c r="J264" s="132" t="s">
        <v>85</v>
      </c>
      <c r="K264" s="132">
        <v>0</v>
      </c>
      <c r="L264" s="132"/>
    </row>
    <row r="265" spans="2:12" s="42" customFormat="1" ht="87.75" customHeight="1">
      <c r="B265" s="129" t="s">
        <v>180</v>
      </c>
      <c r="C265" s="129">
        <v>1509002002</v>
      </c>
      <c r="D265" s="123" t="s">
        <v>899</v>
      </c>
      <c r="E265" s="124" t="s">
        <v>900</v>
      </c>
      <c r="F265" s="141" t="s">
        <v>901</v>
      </c>
      <c r="G265" s="129" t="s">
        <v>902</v>
      </c>
      <c r="H265" s="123" t="s">
        <v>244</v>
      </c>
      <c r="I265" s="124" t="s">
        <v>85</v>
      </c>
      <c r="J265" s="132" t="s">
        <v>85</v>
      </c>
      <c r="K265" s="132">
        <v>0</v>
      </c>
      <c r="L265" s="132"/>
    </row>
    <row r="266" spans="2:12" s="42" customFormat="1" ht="87.75" customHeight="1">
      <c r="B266" s="129" t="s">
        <v>180</v>
      </c>
      <c r="C266" s="129">
        <v>1509002002</v>
      </c>
      <c r="D266" s="123" t="s">
        <v>903</v>
      </c>
      <c r="E266" s="124" t="s">
        <v>904</v>
      </c>
      <c r="F266" s="141" t="s">
        <v>905</v>
      </c>
      <c r="G266" s="129" t="s">
        <v>906</v>
      </c>
      <c r="H266" s="123" t="s">
        <v>244</v>
      </c>
      <c r="I266" s="124" t="s">
        <v>85</v>
      </c>
      <c r="J266" s="132" t="s">
        <v>85</v>
      </c>
      <c r="K266" s="132">
        <v>0</v>
      </c>
      <c r="L266" s="132"/>
    </row>
    <row r="267" spans="2:12" s="42" customFormat="1" ht="87.75" customHeight="1">
      <c r="B267" s="129" t="s">
        <v>180</v>
      </c>
      <c r="C267" s="129">
        <v>1509002002</v>
      </c>
      <c r="D267" s="123" t="s">
        <v>907</v>
      </c>
      <c r="E267" s="124" t="s">
        <v>908</v>
      </c>
      <c r="F267" s="141" t="s">
        <v>909</v>
      </c>
      <c r="G267" s="129" t="s">
        <v>910</v>
      </c>
      <c r="H267" s="123" t="s">
        <v>244</v>
      </c>
      <c r="I267" s="124" t="s">
        <v>85</v>
      </c>
      <c r="J267" s="132" t="s">
        <v>85</v>
      </c>
      <c r="K267" s="132">
        <v>0</v>
      </c>
      <c r="L267" s="132"/>
    </row>
    <row r="268" spans="2:12" s="42" customFormat="1" ht="87.75" customHeight="1">
      <c r="B268" s="129" t="s">
        <v>180</v>
      </c>
      <c r="C268" s="129">
        <v>1509002002</v>
      </c>
      <c r="D268" s="123" t="s">
        <v>911</v>
      </c>
      <c r="E268" s="124" t="s">
        <v>912</v>
      </c>
      <c r="F268" s="141" t="s">
        <v>913</v>
      </c>
      <c r="G268" s="129" t="s">
        <v>914</v>
      </c>
      <c r="H268" s="123" t="s">
        <v>244</v>
      </c>
      <c r="I268" s="124" t="s">
        <v>85</v>
      </c>
      <c r="J268" s="132" t="s">
        <v>85</v>
      </c>
      <c r="K268" s="132">
        <v>0</v>
      </c>
      <c r="L268" s="132"/>
    </row>
    <row r="269" spans="2:12" s="42" customFormat="1" ht="87.75" customHeight="1">
      <c r="B269" s="129" t="s">
        <v>180</v>
      </c>
      <c r="C269" s="129">
        <v>1509002002</v>
      </c>
      <c r="D269" s="123" t="s">
        <v>915</v>
      </c>
      <c r="E269" s="124" t="s">
        <v>916</v>
      </c>
      <c r="F269" s="141" t="s">
        <v>917</v>
      </c>
      <c r="G269" s="129" t="s">
        <v>918</v>
      </c>
      <c r="H269" s="123" t="s">
        <v>244</v>
      </c>
      <c r="I269" s="124" t="s">
        <v>85</v>
      </c>
      <c r="J269" s="132" t="s">
        <v>85</v>
      </c>
      <c r="K269" s="132">
        <v>0</v>
      </c>
      <c r="L269" s="132"/>
    </row>
    <row r="270" spans="2:12" s="42" customFormat="1" ht="87.75" customHeight="1">
      <c r="B270" s="129" t="s">
        <v>180</v>
      </c>
      <c r="C270" s="129">
        <v>1509002002</v>
      </c>
      <c r="D270" s="123" t="s">
        <v>919</v>
      </c>
      <c r="E270" s="124" t="s">
        <v>920</v>
      </c>
      <c r="F270" s="141" t="s">
        <v>921</v>
      </c>
      <c r="G270" s="129" t="s">
        <v>922</v>
      </c>
      <c r="H270" s="123" t="s">
        <v>244</v>
      </c>
      <c r="I270" s="124" t="s">
        <v>85</v>
      </c>
      <c r="J270" s="132" t="s">
        <v>85</v>
      </c>
      <c r="K270" s="132">
        <v>0</v>
      </c>
      <c r="L270" s="132"/>
    </row>
    <row r="271" spans="2:12" s="42" customFormat="1" ht="87.75" customHeight="1">
      <c r="B271" s="129" t="s">
        <v>180</v>
      </c>
      <c r="C271" s="129">
        <v>1509002002</v>
      </c>
      <c r="D271" s="123" t="s">
        <v>923</v>
      </c>
      <c r="E271" s="124" t="s">
        <v>924</v>
      </c>
      <c r="F271" s="141" t="s">
        <v>925</v>
      </c>
      <c r="G271" s="129" t="s">
        <v>926</v>
      </c>
      <c r="H271" s="123" t="s">
        <v>244</v>
      </c>
      <c r="I271" s="124" t="s">
        <v>85</v>
      </c>
      <c r="J271" s="132" t="s">
        <v>85</v>
      </c>
      <c r="K271" s="132">
        <v>0</v>
      </c>
      <c r="L271" s="132"/>
    </row>
    <row r="272" spans="2:12" s="42" customFormat="1" ht="87.75" customHeight="1">
      <c r="B272" s="129" t="s">
        <v>180</v>
      </c>
      <c r="C272" s="129">
        <v>1509002002</v>
      </c>
      <c r="D272" s="123" t="s">
        <v>927</v>
      </c>
      <c r="E272" s="124" t="s">
        <v>928</v>
      </c>
      <c r="F272" s="141" t="s">
        <v>929</v>
      </c>
      <c r="G272" s="129" t="s">
        <v>930</v>
      </c>
      <c r="H272" s="123" t="s">
        <v>244</v>
      </c>
      <c r="I272" s="124" t="s">
        <v>85</v>
      </c>
      <c r="J272" s="132" t="s">
        <v>85</v>
      </c>
      <c r="K272" s="132">
        <v>0</v>
      </c>
      <c r="L272" s="132"/>
    </row>
    <row r="273" spans="2:12" s="42" customFormat="1" ht="87.75" customHeight="1">
      <c r="B273" s="129" t="s">
        <v>180</v>
      </c>
      <c r="C273" s="129">
        <v>1509002002</v>
      </c>
      <c r="D273" s="123" t="s">
        <v>931</v>
      </c>
      <c r="E273" s="124" t="s">
        <v>932</v>
      </c>
      <c r="F273" s="141" t="s">
        <v>933</v>
      </c>
      <c r="G273" s="129" t="s">
        <v>934</v>
      </c>
      <c r="H273" s="123" t="s">
        <v>244</v>
      </c>
      <c r="I273" s="124" t="s">
        <v>85</v>
      </c>
      <c r="J273" s="132" t="s">
        <v>85</v>
      </c>
      <c r="K273" s="132">
        <v>0</v>
      </c>
      <c r="L273" s="132"/>
    </row>
    <row r="274" spans="2:12" s="42" customFormat="1" ht="87.75" customHeight="1">
      <c r="B274" s="129" t="s">
        <v>180</v>
      </c>
      <c r="C274" s="129">
        <v>1509002002</v>
      </c>
      <c r="D274" s="123" t="s">
        <v>935</v>
      </c>
      <c r="E274" s="124" t="s">
        <v>936</v>
      </c>
      <c r="F274" s="141" t="s">
        <v>937</v>
      </c>
      <c r="G274" s="129" t="s">
        <v>938</v>
      </c>
      <c r="H274" s="123" t="s">
        <v>244</v>
      </c>
      <c r="I274" s="124" t="s">
        <v>85</v>
      </c>
      <c r="J274" s="132" t="s">
        <v>85</v>
      </c>
      <c r="K274" s="132">
        <v>0</v>
      </c>
      <c r="L274" s="132"/>
    </row>
    <row r="275" spans="2:12" s="42" customFormat="1" ht="87.75" customHeight="1">
      <c r="B275" s="129" t="s">
        <v>180</v>
      </c>
      <c r="C275" s="129">
        <v>1509002002</v>
      </c>
      <c r="D275" s="123" t="s">
        <v>939</v>
      </c>
      <c r="E275" s="124" t="s">
        <v>940</v>
      </c>
      <c r="F275" s="141" t="s">
        <v>941</v>
      </c>
      <c r="G275" s="129" t="s">
        <v>942</v>
      </c>
      <c r="H275" s="123" t="s">
        <v>244</v>
      </c>
      <c r="I275" s="124" t="s">
        <v>85</v>
      </c>
      <c r="J275" s="132" t="s">
        <v>85</v>
      </c>
      <c r="K275" s="132">
        <v>0</v>
      </c>
      <c r="L275" s="132"/>
    </row>
    <row r="276" spans="2:12" s="42" customFormat="1" ht="87.75" customHeight="1">
      <c r="B276" s="129" t="s">
        <v>180</v>
      </c>
      <c r="C276" s="129">
        <v>1509002002</v>
      </c>
      <c r="D276" s="123" t="s">
        <v>943</v>
      </c>
      <c r="E276" s="124" t="s">
        <v>944</v>
      </c>
      <c r="F276" s="141" t="s">
        <v>945</v>
      </c>
      <c r="G276" s="129" t="s">
        <v>943</v>
      </c>
      <c r="H276" s="123" t="s">
        <v>244</v>
      </c>
      <c r="I276" s="124" t="s">
        <v>85</v>
      </c>
      <c r="J276" s="132" t="s">
        <v>85</v>
      </c>
      <c r="K276" s="132">
        <v>0</v>
      </c>
      <c r="L276" s="132"/>
    </row>
    <row r="277" spans="2:12" s="42" customFormat="1" ht="87.75" customHeight="1">
      <c r="B277" s="129" t="s">
        <v>180</v>
      </c>
      <c r="C277" s="129">
        <v>1509002002</v>
      </c>
      <c r="D277" s="123" t="s">
        <v>946</v>
      </c>
      <c r="E277" s="124" t="s">
        <v>947</v>
      </c>
      <c r="F277" s="141" t="s">
        <v>948</v>
      </c>
      <c r="G277" s="129" t="s">
        <v>949</v>
      </c>
      <c r="H277" s="123" t="s">
        <v>244</v>
      </c>
      <c r="I277" s="124" t="s">
        <v>85</v>
      </c>
      <c r="J277" s="132" t="s">
        <v>85</v>
      </c>
      <c r="K277" s="132">
        <v>0</v>
      </c>
      <c r="L277" s="132"/>
    </row>
    <row r="278" spans="2:12" s="42" customFormat="1" ht="87.75" customHeight="1">
      <c r="B278" s="129" t="s">
        <v>180</v>
      </c>
      <c r="C278" s="129">
        <v>1509002002</v>
      </c>
      <c r="D278" s="123" t="s">
        <v>950</v>
      </c>
      <c r="E278" s="124" t="s">
        <v>951</v>
      </c>
      <c r="F278" s="141" t="s">
        <v>952</v>
      </c>
      <c r="G278" s="129" t="s">
        <v>953</v>
      </c>
      <c r="H278" s="123" t="s">
        <v>244</v>
      </c>
      <c r="I278" s="124" t="s">
        <v>85</v>
      </c>
      <c r="J278" s="132" t="s">
        <v>85</v>
      </c>
      <c r="K278" s="132">
        <v>0</v>
      </c>
      <c r="L278" s="132"/>
    </row>
    <row r="279" spans="2:12" s="42" customFormat="1" ht="87.75" customHeight="1">
      <c r="B279" s="129" t="s">
        <v>180</v>
      </c>
      <c r="C279" s="129">
        <v>1509002002</v>
      </c>
      <c r="D279" s="123" t="s">
        <v>954</v>
      </c>
      <c r="E279" s="124" t="s">
        <v>955</v>
      </c>
      <c r="F279" s="141" t="s">
        <v>956</v>
      </c>
      <c r="G279" s="129" t="s">
        <v>957</v>
      </c>
      <c r="H279" s="123" t="s">
        <v>244</v>
      </c>
      <c r="I279" s="124" t="s">
        <v>85</v>
      </c>
      <c r="J279" s="132" t="s">
        <v>85</v>
      </c>
      <c r="K279" s="132">
        <v>0</v>
      </c>
      <c r="L279" s="132"/>
    </row>
    <row r="280" spans="2:12" s="42" customFormat="1" ht="87.75" customHeight="1">
      <c r="B280" s="129" t="s">
        <v>180</v>
      </c>
      <c r="C280" s="129">
        <v>1509002002</v>
      </c>
      <c r="D280" s="123" t="s">
        <v>958</v>
      </c>
      <c r="E280" s="124" t="s">
        <v>959</v>
      </c>
      <c r="F280" s="141" t="s">
        <v>960</v>
      </c>
      <c r="G280" s="129" t="s">
        <v>961</v>
      </c>
      <c r="H280" s="123" t="s">
        <v>244</v>
      </c>
      <c r="I280" s="124" t="s">
        <v>85</v>
      </c>
      <c r="J280" s="132" t="s">
        <v>85</v>
      </c>
      <c r="K280" s="132">
        <v>0</v>
      </c>
      <c r="L280" s="132"/>
    </row>
    <row r="281" spans="2:12" s="42" customFormat="1" ht="87.75" customHeight="1">
      <c r="B281" s="129" t="s">
        <v>180</v>
      </c>
      <c r="C281" s="129">
        <v>1509002002</v>
      </c>
      <c r="D281" s="123" t="s">
        <v>962</v>
      </c>
      <c r="E281" s="124" t="s">
        <v>963</v>
      </c>
      <c r="F281" s="141" t="s">
        <v>964</v>
      </c>
      <c r="G281" s="129" t="s">
        <v>965</v>
      </c>
      <c r="H281" s="123" t="s">
        <v>244</v>
      </c>
      <c r="I281" s="124" t="s">
        <v>85</v>
      </c>
      <c r="J281" s="132" t="s">
        <v>85</v>
      </c>
      <c r="K281" s="132">
        <v>0</v>
      </c>
      <c r="L281" s="132"/>
    </row>
    <row r="282" spans="2:12" s="42" customFormat="1" ht="87.75" customHeight="1">
      <c r="B282" s="129" t="s">
        <v>180</v>
      </c>
      <c r="C282" s="129">
        <v>1509002002</v>
      </c>
      <c r="D282" s="123" t="s">
        <v>966</v>
      </c>
      <c r="E282" s="124" t="s">
        <v>967</v>
      </c>
      <c r="F282" s="141" t="s">
        <v>968</v>
      </c>
      <c r="G282" s="129" t="s">
        <v>969</v>
      </c>
      <c r="H282" s="123" t="s">
        <v>244</v>
      </c>
      <c r="I282" s="124" t="s">
        <v>85</v>
      </c>
      <c r="J282" s="132" t="s">
        <v>85</v>
      </c>
      <c r="K282" s="132">
        <v>0</v>
      </c>
      <c r="L282" s="132"/>
    </row>
    <row r="283" spans="2:12" s="42" customFormat="1" ht="87.75" customHeight="1">
      <c r="B283" s="129" t="s">
        <v>180</v>
      </c>
      <c r="C283" s="129">
        <v>1509002002</v>
      </c>
      <c r="D283" s="123" t="s">
        <v>970</v>
      </c>
      <c r="E283" s="124" t="s">
        <v>971</v>
      </c>
      <c r="F283" s="141" t="s">
        <v>972</v>
      </c>
      <c r="G283" s="129" t="s">
        <v>973</v>
      </c>
      <c r="H283" s="123" t="s">
        <v>244</v>
      </c>
      <c r="I283" s="124" t="s">
        <v>85</v>
      </c>
      <c r="J283" s="132" t="s">
        <v>85</v>
      </c>
      <c r="K283" s="132">
        <v>0</v>
      </c>
      <c r="L283" s="132"/>
    </row>
    <row r="284" spans="2:12" s="42" customFormat="1" ht="87.75" customHeight="1">
      <c r="B284" s="129" t="s">
        <v>180</v>
      </c>
      <c r="C284" s="129">
        <v>1509002002</v>
      </c>
      <c r="D284" s="123" t="s">
        <v>974</v>
      </c>
      <c r="E284" s="124" t="s">
        <v>975</v>
      </c>
      <c r="F284" s="141" t="s">
        <v>976</v>
      </c>
      <c r="G284" s="129" t="s">
        <v>977</v>
      </c>
      <c r="H284" s="123" t="s">
        <v>244</v>
      </c>
      <c r="I284" s="124" t="s">
        <v>85</v>
      </c>
      <c r="J284" s="132" t="s">
        <v>85</v>
      </c>
      <c r="K284" s="132">
        <v>0</v>
      </c>
      <c r="L284" s="132"/>
    </row>
    <row r="285" spans="2:12" s="42" customFormat="1" ht="87.75" customHeight="1">
      <c r="B285" s="129" t="s">
        <v>180</v>
      </c>
      <c r="C285" s="129">
        <v>1509002002</v>
      </c>
      <c r="D285" s="123" t="s">
        <v>978</v>
      </c>
      <c r="E285" s="124" t="s">
        <v>979</v>
      </c>
      <c r="F285" s="141" t="s">
        <v>980</v>
      </c>
      <c r="G285" s="129" t="s">
        <v>981</v>
      </c>
      <c r="H285" s="123" t="s">
        <v>244</v>
      </c>
      <c r="I285" s="124" t="s">
        <v>85</v>
      </c>
      <c r="J285" s="132" t="s">
        <v>85</v>
      </c>
      <c r="K285" s="132">
        <v>0</v>
      </c>
      <c r="L285" s="132"/>
    </row>
    <row r="286" spans="2:12" s="42" customFormat="1" ht="87.75" customHeight="1">
      <c r="B286" s="129" t="s">
        <v>180</v>
      </c>
      <c r="C286" s="129">
        <v>1509002002</v>
      </c>
      <c r="D286" s="123" t="s">
        <v>982</v>
      </c>
      <c r="E286" s="124" t="s">
        <v>983</v>
      </c>
      <c r="F286" s="141" t="s">
        <v>984</v>
      </c>
      <c r="G286" s="129" t="s">
        <v>985</v>
      </c>
      <c r="H286" s="123" t="s">
        <v>244</v>
      </c>
      <c r="I286" s="124" t="s">
        <v>85</v>
      </c>
      <c r="J286" s="132" t="s">
        <v>85</v>
      </c>
      <c r="K286" s="132">
        <v>0</v>
      </c>
      <c r="L286" s="132"/>
    </row>
    <row r="287" spans="2:12" s="42" customFormat="1" ht="87.75" customHeight="1">
      <c r="B287" s="129" t="s">
        <v>180</v>
      </c>
      <c r="C287" s="129">
        <v>1509002002</v>
      </c>
      <c r="D287" s="123" t="s">
        <v>986</v>
      </c>
      <c r="E287" s="124" t="s">
        <v>987</v>
      </c>
      <c r="F287" s="141" t="s">
        <v>988</v>
      </c>
      <c r="G287" s="129" t="s">
        <v>989</v>
      </c>
      <c r="H287" s="123" t="s">
        <v>244</v>
      </c>
      <c r="I287" s="124" t="s">
        <v>85</v>
      </c>
      <c r="J287" s="132" t="s">
        <v>85</v>
      </c>
      <c r="K287" s="132">
        <v>0</v>
      </c>
      <c r="L287" s="132"/>
    </row>
    <row r="288" spans="2:12" s="42" customFormat="1" ht="87.75" customHeight="1">
      <c r="B288" s="129" t="s">
        <v>180</v>
      </c>
      <c r="C288" s="129">
        <v>1509002002</v>
      </c>
      <c r="D288" s="123" t="s">
        <v>990</v>
      </c>
      <c r="E288" s="124" t="s">
        <v>991</v>
      </c>
      <c r="F288" s="141" t="s">
        <v>992</v>
      </c>
      <c r="G288" s="129" t="s">
        <v>993</v>
      </c>
      <c r="H288" s="123" t="s">
        <v>244</v>
      </c>
      <c r="I288" s="124" t="s">
        <v>85</v>
      </c>
      <c r="J288" s="132" t="s">
        <v>85</v>
      </c>
      <c r="K288" s="132">
        <v>0</v>
      </c>
      <c r="L288" s="132"/>
    </row>
    <row r="289" spans="2:12" s="42" customFormat="1" ht="87.75" customHeight="1">
      <c r="B289" s="129" t="s">
        <v>180</v>
      </c>
      <c r="C289" s="129">
        <v>1509002002</v>
      </c>
      <c r="D289" s="123" t="s">
        <v>994</v>
      </c>
      <c r="E289" s="124" t="s">
        <v>995</v>
      </c>
      <c r="F289" s="141" t="s">
        <v>996</v>
      </c>
      <c r="G289" s="129" t="s">
        <v>997</v>
      </c>
      <c r="H289" s="123" t="s">
        <v>244</v>
      </c>
      <c r="I289" s="124" t="s">
        <v>85</v>
      </c>
      <c r="J289" s="132" t="s">
        <v>85</v>
      </c>
      <c r="K289" s="132">
        <v>0</v>
      </c>
      <c r="L289" s="132"/>
    </row>
    <row r="290" spans="2:12" s="42" customFormat="1" ht="87.75" customHeight="1">
      <c r="B290" s="129" t="s">
        <v>180</v>
      </c>
      <c r="C290" s="129">
        <v>1509002002</v>
      </c>
      <c r="D290" s="123" t="s">
        <v>998</v>
      </c>
      <c r="E290" s="124" t="s">
        <v>999</v>
      </c>
      <c r="F290" s="141" t="s">
        <v>1000</v>
      </c>
      <c r="G290" s="129" t="s">
        <v>1001</v>
      </c>
      <c r="H290" s="123" t="s">
        <v>244</v>
      </c>
      <c r="I290" s="124" t="s">
        <v>85</v>
      </c>
      <c r="J290" s="132" t="s">
        <v>85</v>
      </c>
      <c r="K290" s="132">
        <v>0</v>
      </c>
      <c r="L290" s="132"/>
    </row>
    <row r="291" spans="2:12" s="42" customFormat="1" ht="87.75" customHeight="1">
      <c r="B291" s="129" t="s">
        <v>180</v>
      </c>
      <c r="C291" s="129">
        <v>1509002002</v>
      </c>
      <c r="D291" s="123" t="s">
        <v>1002</v>
      </c>
      <c r="E291" s="124" t="s">
        <v>1003</v>
      </c>
      <c r="F291" s="141" t="s">
        <v>1004</v>
      </c>
      <c r="G291" s="129" t="s">
        <v>1005</v>
      </c>
      <c r="H291" s="123" t="s">
        <v>244</v>
      </c>
      <c r="I291" s="124" t="s">
        <v>85</v>
      </c>
      <c r="J291" s="132" t="s">
        <v>85</v>
      </c>
      <c r="K291" s="132">
        <v>0</v>
      </c>
      <c r="L291" s="132"/>
    </row>
    <row r="292" spans="2:12" s="42" customFormat="1" ht="87.75" customHeight="1">
      <c r="B292" s="129" t="s">
        <v>180</v>
      </c>
      <c r="C292" s="129">
        <v>1509002002</v>
      </c>
      <c r="D292" s="123" t="s">
        <v>1006</v>
      </c>
      <c r="E292" s="124" t="s">
        <v>1007</v>
      </c>
      <c r="F292" s="141" t="s">
        <v>1008</v>
      </c>
      <c r="G292" s="129" t="s">
        <v>1009</v>
      </c>
      <c r="H292" s="123" t="s">
        <v>244</v>
      </c>
      <c r="I292" s="124" t="s">
        <v>85</v>
      </c>
      <c r="J292" s="132" t="s">
        <v>85</v>
      </c>
      <c r="K292" s="132">
        <v>0</v>
      </c>
      <c r="L292" s="132"/>
    </row>
    <row r="293" spans="2:12" s="42" customFormat="1" ht="87.75" customHeight="1">
      <c r="B293" s="129" t="s">
        <v>180</v>
      </c>
      <c r="C293" s="129">
        <v>1509002002</v>
      </c>
      <c r="D293" s="123" t="s">
        <v>1010</v>
      </c>
      <c r="E293" s="124" t="s">
        <v>1011</v>
      </c>
      <c r="F293" s="141" t="s">
        <v>1012</v>
      </c>
      <c r="G293" s="129" t="s">
        <v>1013</v>
      </c>
      <c r="H293" s="123" t="s">
        <v>244</v>
      </c>
      <c r="I293" s="124" t="s">
        <v>85</v>
      </c>
      <c r="J293" s="132" t="s">
        <v>85</v>
      </c>
      <c r="K293" s="132">
        <v>0</v>
      </c>
      <c r="L293" s="132"/>
    </row>
    <row r="294" spans="2:12" s="42" customFormat="1" ht="87.75" customHeight="1">
      <c r="B294" s="129" t="s">
        <v>180</v>
      </c>
      <c r="C294" s="129">
        <v>1509002002</v>
      </c>
      <c r="D294" s="123" t="s">
        <v>1014</v>
      </c>
      <c r="E294" s="124" t="s">
        <v>1015</v>
      </c>
      <c r="F294" s="141" t="s">
        <v>1016</v>
      </c>
      <c r="G294" s="129" t="s">
        <v>1017</v>
      </c>
      <c r="H294" s="123" t="s">
        <v>244</v>
      </c>
      <c r="I294" s="124" t="s">
        <v>85</v>
      </c>
      <c r="J294" s="132" t="s">
        <v>85</v>
      </c>
      <c r="K294" s="132">
        <v>0</v>
      </c>
      <c r="L294" s="132"/>
    </row>
    <row r="295" spans="2:12" s="42" customFormat="1" ht="87.75" customHeight="1">
      <c r="B295" s="129" t="s">
        <v>180</v>
      </c>
      <c r="C295" s="129">
        <v>1509002002</v>
      </c>
      <c r="D295" s="123" t="s">
        <v>1018</v>
      </c>
      <c r="E295" s="124" t="s">
        <v>1019</v>
      </c>
      <c r="F295" s="141" t="s">
        <v>1020</v>
      </c>
      <c r="G295" s="129" t="s">
        <v>1021</v>
      </c>
      <c r="H295" s="123" t="s">
        <v>244</v>
      </c>
      <c r="I295" s="124" t="s">
        <v>85</v>
      </c>
      <c r="J295" s="132" t="s">
        <v>85</v>
      </c>
      <c r="K295" s="132">
        <v>0</v>
      </c>
      <c r="L295" s="132"/>
    </row>
    <row r="296" spans="2:12" s="42" customFormat="1" ht="87.75" customHeight="1">
      <c r="B296" s="129" t="s">
        <v>180</v>
      </c>
      <c r="C296" s="129">
        <v>1509002002</v>
      </c>
      <c r="D296" s="123" t="s">
        <v>1022</v>
      </c>
      <c r="E296" s="124" t="s">
        <v>1023</v>
      </c>
      <c r="F296" s="141" t="s">
        <v>1024</v>
      </c>
      <c r="G296" s="129" t="s">
        <v>1025</v>
      </c>
      <c r="H296" s="123" t="s">
        <v>244</v>
      </c>
      <c r="I296" s="124" t="s">
        <v>85</v>
      </c>
      <c r="J296" s="132" t="s">
        <v>85</v>
      </c>
      <c r="K296" s="132">
        <v>0</v>
      </c>
      <c r="L296" s="132"/>
    </row>
    <row r="297" spans="2:12" s="42" customFormat="1" ht="87.75" customHeight="1">
      <c r="B297" s="129" t="s">
        <v>180</v>
      </c>
      <c r="C297" s="129">
        <v>1509002002</v>
      </c>
      <c r="D297" s="123" t="s">
        <v>1026</v>
      </c>
      <c r="E297" s="124" t="s">
        <v>1027</v>
      </c>
      <c r="F297" s="141" t="s">
        <v>1028</v>
      </c>
      <c r="G297" s="129" t="s">
        <v>1029</v>
      </c>
      <c r="H297" s="123" t="s">
        <v>244</v>
      </c>
      <c r="I297" s="124" t="s">
        <v>85</v>
      </c>
      <c r="J297" s="132" t="s">
        <v>85</v>
      </c>
      <c r="K297" s="132">
        <v>0</v>
      </c>
      <c r="L297" s="132"/>
    </row>
    <row r="298" spans="2:12" s="42" customFormat="1" ht="87.75" customHeight="1">
      <c r="B298" s="129" t="s">
        <v>180</v>
      </c>
      <c r="C298" s="129">
        <v>1509002002</v>
      </c>
      <c r="D298" s="123" t="s">
        <v>1030</v>
      </c>
      <c r="E298" s="124" t="s">
        <v>1031</v>
      </c>
      <c r="F298" s="141" t="s">
        <v>1032</v>
      </c>
      <c r="G298" s="129" t="s">
        <v>1033</v>
      </c>
      <c r="H298" s="123" t="s">
        <v>244</v>
      </c>
      <c r="I298" s="124" t="s">
        <v>85</v>
      </c>
      <c r="J298" s="132" t="s">
        <v>85</v>
      </c>
      <c r="K298" s="132">
        <v>0</v>
      </c>
      <c r="L298" s="132"/>
    </row>
    <row r="299" spans="2:12" s="42" customFormat="1" ht="87.75" customHeight="1">
      <c r="B299" s="131" t="s">
        <v>183</v>
      </c>
      <c r="C299" s="131">
        <v>1509002003</v>
      </c>
      <c r="D299" s="122" t="s">
        <v>700</v>
      </c>
      <c r="E299" s="144" t="s">
        <v>1034</v>
      </c>
      <c r="F299" s="142" t="s">
        <v>875</v>
      </c>
      <c r="G299" s="131" t="s">
        <v>44</v>
      </c>
      <c r="H299" s="122" t="s">
        <v>210</v>
      </c>
      <c r="I299" s="53" t="s">
        <v>85</v>
      </c>
      <c r="J299" s="133" t="s">
        <v>85</v>
      </c>
      <c r="K299" s="133">
        <v>0</v>
      </c>
      <c r="L299" s="133"/>
    </row>
    <row r="300" spans="2:12" s="42" customFormat="1" ht="87.75" customHeight="1">
      <c r="B300" s="129" t="s">
        <v>183</v>
      </c>
      <c r="C300" s="129">
        <v>1509002003</v>
      </c>
      <c r="D300" s="123" t="s">
        <v>501</v>
      </c>
      <c r="E300" s="124" t="s">
        <v>1035</v>
      </c>
      <c r="F300" s="141" t="s">
        <v>878</v>
      </c>
      <c r="G300" s="129" t="s">
        <v>7</v>
      </c>
      <c r="H300" s="123" t="s">
        <v>210</v>
      </c>
      <c r="I300" s="124" t="s">
        <v>85</v>
      </c>
      <c r="J300" s="132" t="s">
        <v>85</v>
      </c>
      <c r="K300" s="132">
        <v>0</v>
      </c>
      <c r="L300" s="132"/>
    </row>
    <row r="301" spans="2:12" s="42" customFormat="1" ht="87.75" customHeight="1">
      <c r="B301" s="129" t="s">
        <v>183</v>
      </c>
      <c r="C301" s="129">
        <v>1509002003</v>
      </c>
      <c r="D301" s="123" t="s">
        <v>1036</v>
      </c>
      <c r="E301" s="124" t="s">
        <v>1037</v>
      </c>
      <c r="F301" s="141" t="s">
        <v>1038</v>
      </c>
      <c r="G301" s="129">
        <v>2018</v>
      </c>
      <c r="H301" s="123" t="s">
        <v>244</v>
      </c>
      <c r="I301" s="124" t="s">
        <v>85</v>
      </c>
      <c r="J301" s="132" t="s">
        <v>85</v>
      </c>
      <c r="K301" s="132">
        <v>0</v>
      </c>
      <c r="L301" s="132"/>
    </row>
    <row r="302" spans="2:12" s="42" customFormat="1" ht="87.75" customHeight="1">
      <c r="B302" s="129" t="s">
        <v>183</v>
      </c>
      <c r="C302" s="129">
        <v>1509002003</v>
      </c>
      <c r="D302" s="123" t="s">
        <v>1039</v>
      </c>
      <c r="E302" s="124" t="s">
        <v>1040</v>
      </c>
      <c r="F302" s="141" t="s">
        <v>1041</v>
      </c>
      <c r="G302" s="129">
        <v>2019</v>
      </c>
      <c r="H302" s="123" t="s">
        <v>244</v>
      </c>
      <c r="I302" s="124" t="s">
        <v>85</v>
      </c>
      <c r="J302" s="132" t="s">
        <v>85</v>
      </c>
      <c r="K302" s="132">
        <v>0</v>
      </c>
      <c r="L302" s="132"/>
    </row>
    <row r="303" spans="2:12" s="42" customFormat="1" ht="87.75" customHeight="1">
      <c r="B303" s="129" t="s">
        <v>183</v>
      </c>
      <c r="C303" s="129">
        <v>1509002003</v>
      </c>
      <c r="D303" s="123" t="s">
        <v>1042</v>
      </c>
      <c r="E303" s="124" t="s">
        <v>1043</v>
      </c>
      <c r="F303" s="141" t="s">
        <v>1044</v>
      </c>
      <c r="G303" s="129">
        <v>2020</v>
      </c>
      <c r="H303" s="123" t="s">
        <v>244</v>
      </c>
      <c r="I303" s="124" t="s">
        <v>85</v>
      </c>
      <c r="J303" s="132" t="s">
        <v>85</v>
      </c>
      <c r="K303" s="132">
        <v>0</v>
      </c>
      <c r="L303" s="132"/>
    </row>
    <row r="304" spans="2:12" s="42" customFormat="1" ht="87.75" customHeight="1">
      <c r="B304" s="129" t="s">
        <v>183</v>
      </c>
      <c r="C304" s="129">
        <v>1509002003</v>
      </c>
      <c r="D304" s="123" t="s">
        <v>1045</v>
      </c>
      <c r="E304" s="124" t="s">
        <v>1046</v>
      </c>
      <c r="F304" s="141" t="s">
        <v>1047</v>
      </c>
      <c r="G304" s="129">
        <v>2021</v>
      </c>
      <c r="H304" s="123" t="s">
        <v>244</v>
      </c>
      <c r="I304" s="124" t="s">
        <v>85</v>
      </c>
      <c r="J304" s="132" t="s">
        <v>85</v>
      </c>
      <c r="K304" s="132">
        <v>0</v>
      </c>
      <c r="L304" s="132"/>
    </row>
    <row r="305" spans="2:12" s="42" customFormat="1" ht="87.75" customHeight="1">
      <c r="B305" s="129" t="s">
        <v>183</v>
      </c>
      <c r="C305" s="129">
        <v>1509002003</v>
      </c>
      <c r="D305" s="123" t="s">
        <v>1048</v>
      </c>
      <c r="E305" s="124" t="s">
        <v>1049</v>
      </c>
      <c r="F305" s="141" t="s">
        <v>1050</v>
      </c>
      <c r="G305" s="129">
        <v>2022</v>
      </c>
      <c r="H305" s="123" t="s">
        <v>244</v>
      </c>
      <c r="I305" s="124" t="s">
        <v>85</v>
      </c>
      <c r="J305" s="132" t="s">
        <v>85</v>
      </c>
      <c r="K305" s="132">
        <v>0</v>
      </c>
      <c r="L305" s="132"/>
    </row>
    <row r="306" spans="2:12" s="42" customFormat="1" ht="87.75" customHeight="1">
      <c r="B306" s="129" t="s">
        <v>183</v>
      </c>
      <c r="C306" s="129">
        <v>1509002003</v>
      </c>
      <c r="D306" s="123" t="s">
        <v>1051</v>
      </c>
      <c r="E306" s="124" t="s">
        <v>1052</v>
      </c>
      <c r="F306" s="141" t="s">
        <v>1053</v>
      </c>
      <c r="G306" s="129">
        <v>2023</v>
      </c>
      <c r="H306" s="123" t="s">
        <v>244</v>
      </c>
      <c r="I306" s="124" t="s">
        <v>85</v>
      </c>
      <c r="J306" s="132" t="s">
        <v>85</v>
      </c>
      <c r="K306" s="132">
        <v>0</v>
      </c>
      <c r="L306" s="132"/>
    </row>
    <row r="307" spans="2:12" s="42" customFormat="1" ht="87.75" customHeight="1">
      <c r="B307" s="129" t="s">
        <v>183</v>
      </c>
      <c r="C307" s="129">
        <v>1509002003</v>
      </c>
      <c r="D307" s="123" t="s">
        <v>1054</v>
      </c>
      <c r="E307" s="124" t="s">
        <v>1055</v>
      </c>
      <c r="F307" s="141" t="s">
        <v>1056</v>
      </c>
      <c r="G307" s="129">
        <v>2024</v>
      </c>
      <c r="H307" s="123" t="s">
        <v>244</v>
      </c>
      <c r="I307" s="124" t="s">
        <v>85</v>
      </c>
      <c r="J307" s="132" t="s">
        <v>85</v>
      </c>
      <c r="K307" s="132">
        <v>0</v>
      </c>
      <c r="L307" s="132"/>
    </row>
    <row r="308" spans="2:12" s="42" customFormat="1" ht="87.75" customHeight="1">
      <c r="B308" s="129" t="s">
        <v>183</v>
      </c>
      <c r="C308" s="129">
        <v>1509002003</v>
      </c>
      <c r="D308" s="123" t="s">
        <v>1057</v>
      </c>
      <c r="E308" s="124" t="s">
        <v>1058</v>
      </c>
      <c r="F308" s="141" t="s">
        <v>1059</v>
      </c>
      <c r="G308" s="129">
        <v>2025</v>
      </c>
      <c r="H308" s="123" t="s">
        <v>244</v>
      </c>
      <c r="I308" s="124" t="s">
        <v>85</v>
      </c>
      <c r="J308" s="132" t="s">
        <v>85</v>
      </c>
      <c r="K308" s="132">
        <v>0</v>
      </c>
      <c r="L308" s="132"/>
    </row>
    <row r="309" spans="2:12" s="42" customFormat="1" ht="87.75" customHeight="1">
      <c r="B309" s="129" t="s">
        <v>183</v>
      </c>
      <c r="C309" s="129">
        <v>1509002003</v>
      </c>
      <c r="D309" s="123" t="s">
        <v>1060</v>
      </c>
      <c r="E309" s="124" t="s">
        <v>1061</v>
      </c>
      <c r="F309" s="141" t="s">
        <v>1062</v>
      </c>
      <c r="G309" s="129">
        <v>2026</v>
      </c>
      <c r="H309" s="123" t="s">
        <v>244</v>
      </c>
      <c r="I309" s="124" t="s">
        <v>85</v>
      </c>
      <c r="J309" s="132" t="s">
        <v>85</v>
      </c>
      <c r="K309" s="132">
        <v>0</v>
      </c>
      <c r="L309" s="132"/>
    </row>
    <row r="310" spans="2:12" s="42" customFormat="1" ht="87.75" customHeight="1">
      <c r="B310" s="129" t="s">
        <v>183</v>
      </c>
      <c r="C310" s="129">
        <v>1509002003</v>
      </c>
      <c r="D310" s="123" t="s">
        <v>1063</v>
      </c>
      <c r="E310" s="124" t="s">
        <v>1064</v>
      </c>
      <c r="F310" s="141" t="s">
        <v>1065</v>
      </c>
      <c r="G310" s="129">
        <v>2027</v>
      </c>
      <c r="H310" s="123" t="s">
        <v>244</v>
      </c>
      <c r="I310" s="124" t="s">
        <v>85</v>
      </c>
      <c r="J310" s="132" t="s">
        <v>85</v>
      </c>
      <c r="K310" s="132">
        <v>0</v>
      </c>
      <c r="L310" s="132"/>
    </row>
    <row r="311" spans="2:12" s="42" customFormat="1" ht="87.75" customHeight="1">
      <c r="B311" s="129" t="s">
        <v>183</v>
      </c>
      <c r="C311" s="129">
        <v>1509002003</v>
      </c>
      <c r="D311" s="123" t="s">
        <v>1066</v>
      </c>
      <c r="E311" s="124" t="s">
        <v>1067</v>
      </c>
      <c r="F311" s="141" t="s">
        <v>1068</v>
      </c>
      <c r="G311" s="129">
        <v>2028</v>
      </c>
      <c r="H311" s="123" t="s">
        <v>244</v>
      </c>
      <c r="I311" s="124" t="s">
        <v>85</v>
      </c>
      <c r="J311" s="132" t="s">
        <v>85</v>
      </c>
      <c r="K311" s="132">
        <v>0</v>
      </c>
      <c r="L311" s="132"/>
    </row>
    <row r="312" spans="2:12" s="42" customFormat="1" ht="87.75" customHeight="1">
      <c r="B312" s="129" t="s">
        <v>183</v>
      </c>
      <c r="C312" s="129">
        <v>1509002003</v>
      </c>
      <c r="D312" s="123" t="s">
        <v>1069</v>
      </c>
      <c r="E312" s="124" t="s">
        <v>1070</v>
      </c>
      <c r="F312" s="141" t="s">
        <v>1071</v>
      </c>
      <c r="G312" s="129">
        <v>2029</v>
      </c>
      <c r="H312" s="123" t="s">
        <v>244</v>
      </c>
      <c r="I312" s="124" t="s">
        <v>85</v>
      </c>
      <c r="J312" s="132" t="s">
        <v>85</v>
      </c>
      <c r="K312" s="132">
        <v>0</v>
      </c>
      <c r="L312" s="132"/>
    </row>
    <row r="313" spans="2:12" s="42" customFormat="1" ht="87.75" customHeight="1">
      <c r="B313" s="129" t="s">
        <v>183</v>
      </c>
      <c r="C313" s="129">
        <v>1509002003</v>
      </c>
      <c r="D313" s="123" t="s">
        <v>1072</v>
      </c>
      <c r="E313" s="124" t="s">
        <v>1073</v>
      </c>
      <c r="F313" s="141" t="s">
        <v>1074</v>
      </c>
      <c r="G313" s="129">
        <v>2030</v>
      </c>
      <c r="H313" s="123" t="s">
        <v>244</v>
      </c>
      <c r="I313" s="124" t="s">
        <v>85</v>
      </c>
      <c r="J313" s="132" t="s">
        <v>85</v>
      </c>
      <c r="K313" s="132">
        <v>0</v>
      </c>
      <c r="L313" s="132"/>
    </row>
    <row r="314" spans="2:12" s="42" customFormat="1" ht="87.75" customHeight="1">
      <c r="B314" s="131" t="s">
        <v>186</v>
      </c>
      <c r="C314" s="131">
        <v>1509002004</v>
      </c>
      <c r="D314" s="122" t="s">
        <v>700</v>
      </c>
      <c r="E314" s="144" t="s">
        <v>1075</v>
      </c>
      <c r="F314" s="142" t="s">
        <v>875</v>
      </c>
      <c r="G314" s="131" t="s">
        <v>44</v>
      </c>
      <c r="H314" s="122" t="s">
        <v>210</v>
      </c>
      <c r="I314" s="53" t="s">
        <v>85</v>
      </c>
      <c r="J314" s="133" t="s">
        <v>85</v>
      </c>
      <c r="K314" s="133">
        <v>0</v>
      </c>
      <c r="L314" s="133"/>
    </row>
    <row r="315" spans="2:12" s="42" customFormat="1" ht="87.75" customHeight="1">
      <c r="B315" s="129" t="s">
        <v>1076</v>
      </c>
      <c r="C315" s="129">
        <v>1509002004</v>
      </c>
      <c r="D315" s="123" t="s">
        <v>501</v>
      </c>
      <c r="E315" s="124" t="s">
        <v>1077</v>
      </c>
      <c r="F315" s="141" t="s">
        <v>878</v>
      </c>
      <c r="G315" s="129" t="s">
        <v>7</v>
      </c>
      <c r="H315" s="123" t="s">
        <v>210</v>
      </c>
      <c r="I315" s="124" t="s">
        <v>85</v>
      </c>
      <c r="J315" s="132" t="s">
        <v>85</v>
      </c>
      <c r="K315" s="132">
        <v>0</v>
      </c>
      <c r="L315" s="132"/>
    </row>
    <row r="316" spans="2:12" s="42" customFormat="1" ht="87.75" customHeight="1">
      <c r="B316" s="129" t="s">
        <v>1076</v>
      </c>
      <c r="C316" s="129">
        <v>1509002004</v>
      </c>
      <c r="D316" s="123" t="s">
        <v>1036</v>
      </c>
      <c r="E316" s="124" t="s">
        <v>1078</v>
      </c>
      <c r="F316" s="141" t="s">
        <v>1079</v>
      </c>
      <c r="G316" s="129">
        <v>2018</v>
      </c>
      <c r="H316" s="123" t="s">
        <v>244</v>
      </c>
      <c r="I316" s="124" t="s">
        <v>85</v>
      </c>
      <c r="J316" s="132" t="s">
        <v>85</v>
      </c>
      <c r="K316" s="132">
        <v>0</v>
      </c>
      <c r="L316" s="132"/>
    </row>
    <row r="317" spans="2:12" s="42" customFormat="1" ht="87.75" customHeight="1">
      <c r="B317" s="129" t="s">
        <v>1076</v>
      </c>
      <c r="C317" s="129">
        <v>1509002004</v>
      </c>
      <c r="D317" s="123" t="s">
        <v>1039</v>
      </c>
      <c r="E317" s="124" t="s">
        <v>1080</v>
      </c>
      <c r="F317" s="141" t="s">
        <v>1081</v>
      </c>
      <c r="G317" s="129">
        <v>2019</v>
      </c>
      <c r="H317" s="123" t="s">
        <v>244</v>
      </c>
      <c r="I317" s="124" t="s">
        <v>85</v>
      </c>
      <c r="J317" s="132" t="s">
        <v>85</v>
      </c>
      <c r="K317" s="132">
        <v>0</v>
      </c>
      <c r="L317" s="132"/>
    </row>
    <row r="318" spans="2:12" s="42" customFormat="1" ht="87.75" customHeight="1">
      <c r="B318" s="129" t="s">
        <v>1076</v>
      </c>
      <c r="C318" s="129">
        <v>1509002004</v>
      </c>
      <c r="D318" s="123" t="s">
        <v>1042</v>
      </c>
      <c r="E318" s="124" t="s">
        <v>1082</v>
      </c>
      <c r="F318" s="141" t="s">
        <v>1083</v>
      </c>
      <c r="G318" s="129">
        <v>2020</v>
      </c>
      <c r="H318" s="123" t="s">
        <v>244</v>
      </c>
      <c r="I318" s="124" t="s">
        <v>85</v>
      </c>
      <c r="J318" s="132" t="s">
        <v>85</v>
      </c>
      <c r="K318" s="132">
        <v>0</v>
      </c>
      <c r="L318" s="132"/>
    </row>
    <row r="319" spans="2:12" s="42" customFormat="1" ht="87.75" customHeight="1">
      <c r="B319" s="129" t="s">
        <v>1076</v>
      </c>
      <c r="C319" s="129">
        <v>1509002004</v>
      </c>
      <c r="D319" s="123" t="s">
        <v>1045</v>
      </c>
      <c r="E319" s="124" t="s">
        <v>1084</v>
      </c>
      <c r="F319" s="141" t="s">
        <v>1085</v>
      </c>
      <c r="G319" s="129">
        <v>2021</v>
      </c>
      <c r="H319" s="123" t="s">
        <v>244</v>
      </c>
      <c r="I319" s="124" t="s">
        <v>85</v>
      </c>
      <c r="J319" s="132" t="s">
        <v>85</v>
      </c>
      <c r="K319" s="132">
        <v>0</v>
      </c>
      <c r="L319" s="132"/>
    </row>
    <row r="320" spans="2:12" s="42" customFormat="1" ht="87.75" customHeight="1">
      <c r="B320" s="129" t="s">
        <v>1076</v>
      </c>
      <c r="C320" s="129">
        <v>1509002004</v>
      </c>
      <c r="D320" s="123" t="s">
        <v>1048</v>
      </c>
      <c r="E320" s="124" t="s">
        <v>1086</v>
      </c>
      <c r="F320" s="141" t="s">
        <v>1087</v>
      </c>
      <c r="G320" s="129">
        <v>2022</v>
      </c>
      <c r="H320" s="123" t="s">
        <v>244</v>
      </c>
      <c r="I320" s="124" t="s">
        <v>85</v>
      </c>
      <c r="J320" s="132" t="s">
        <v>85</v>
      </c>
      <c r="K320" s="132">
        <v>0</v>
      </c>
      <c r="L320" s="132"/>
    </row>
    <row r="321" spans="2:12" s="42" customFormat="1" ht="87.75" customHeight="1">
      <c r="B321" s="129" t="s">
        <v>1076</v>
      </c>
      <c r="C321" s="129">
        <v>1509002004</v>
      </c>
      <c r="D321" s="123" t="s">
        <v>1051</v>
      </c>
      <c r="E321" s="124" t="s">
        <v>1088</v>
      </c>
      <c r="F321" s="141" t="s">
        <v>1089</v>
      </c>
      <c r="G321" s="129">
        <v>2023</v>
      </c>
      <c r="H321" s="123" t="s">
        <v>244</v>
      </c>
      <c r="I321" s="124" t="s">
        <v>85</v>
      </c>
      <c r="J321" s="132" t="s">
        <v>85</v>
      </c>
      <c r="K321" s="132">
        <v>0</v>
      </c>
      <c r="L321" s="132"/>
    </row>
    <row r="322" spans="2:12" s="42" customFormat="1" ht="87.75" customHeight="1">
      <c r="B322" s="129" t="s">
        <v>1076</v>
      </c>
      <c r="C322" s="129">
        <v>1509002004</v>
      </c>
      <c r="D322" s="123" t="s">
        <v>1054</v>
      </c>
      <c r="E322" s="124" t="s">
        <v>1090</v>
      </c>
      <c r="F322" s="141" t="s">
        <v>1091</v>
      </c>
      <c r="G322" s="129">
        <v>2024</v>
      </c>
      <c r="H322" s="123" t="s">
        <v>244</v>
      </c>
      <c r="I322" s="124" t="s">
        <v>85</v>
      </c>
      <c r="J322" s="132" t="s">
        <v>85</v>
      </c>
      <c r="K322" s="132">
        <v>0</v>
      </c>
      <c r="L322" s="132"/>
    </row>
    <row r="323" spans="2:12" s="42" customFormat="1" ht="87.75" customHeight="1">
      <c r="B323" s="129" t="s">
        <v>1076</v>
      </c>
      <c r="C323" s="129">
        <v>1509002004</v>
      </c>
      <c r="D323" s="123" t="s">
        <v>1057</v>
      </c>
      <c r="E323" s="124" t="s">
        <v>1092</v>
      </c>
      <c r="F323" s="141" t="s">
        <v>1093</v>
      </c>
      <c r="G323" s="129">
        <v>2025</v>
      </c>
      <c r="H323" s="123" t="s">
        <v>244</v>
      </c>
      <c r="I323" s="124" t="s">
        <v>85</v>
      </c>
      <c r="J323" s="132" t="s">
        <v>85</v>
      </c>
      <c r="K323" s="132">
        <v>0</v>
      </c>
      <c r="L323" s="132"/>
    </row>
    <row r="324" spans="2:12" s="42" customFormat="1" ht="87.75" customHeight="1">
      <c r="B324" s="129" t="s">
        <v>1076</v>
      </c>
      <c r="C324" s="129">
        <v>1509002004</v>
      </c>
      <c r="D324" s="123" t="s">
        <v>1060</v>
      </c>
      <c r="E324" s="124" t="s">
        <v>1094</v>
      </c>
      <c r="F324" s="141" t="s">
        <v>1095</v>
      </c>
      <c r="G324" s="129">
        <v>2026</v>
      </c>
      <c r="H324" s="123" t="s">
        <v>244</v>
      </c>
      <c r="I324" s="124" t="s">
        <v>85</v>
      </c>
      <c r="J324" s="132" t="s">
        <v>85</v>
      </c>
      <c r="K324" s="132">
        <v>0</v>
      </c>
      <c r="L324" s="132"/>
    </row>
    <row r="325" spans="2:12" s="42" customFormat="1" ht="87.75" customHeight="1">
      <c r="B325" s="129" t="s">
        <v>1076</v>
      </c>
      <c r="C325" s="129">
        <v>1509002004</v>
      </c>
      <c r="D325" s="123" t="s">
        <v>1063</v>
      </c>
      <c r="E325" s="124" t="s">
        <v>1096</v>
      </c>
      <c r="F325" s="141" t="s">
        <v>1097</v>
      </c>
      <c r="G325" s="129">
        <v>2027</v>
      </c>
      <c r="H325" s="123" t="s">
        <v>244</v>
      </c>
      <c r="I325" s="124" t="s">
        <v>85</v>
      </c>
      <c r="J325" s="132" t="s">
        <v>85</v>
      </c>
      <c r="K325" s="132">
        <v>0</v>
      </c>
      <c r="L325" s="132"/>
    </row>
    <row r="326" spans="2:12" s="42" customFormat="1" ht="87.75" customHeight="1">
      <c r="B326" s="129" t="s">
        <v>1076</v>
      </c>
      <c r="C326" s="129">
        <v>1509002004</v>
      </c>
      <c r="D326" s="123" t="s">
        <v>1066</v>
      </c>
      <c r="E326" s="124" t="s">
        <v>1098</v>
      </c>
      <c r="F326" s="141" t="s">
        <v>1099</v>
      </c>
      <c r="G326" s="129">
        <v>2028</v>
      </c>
      <c r="H326" s="123" t="s">
        <v>244</v>
      </c>
      <c r="I326" s="124" t="s">
        <v>85</v>
      </c>
      <c r="J326" s="132" t="s">
        <v>85</v>
      </c>
      <c r="K326" s="132">
        <v>0</v>
      </c>
      <c r="L326" s="132"/>
    </row>
    <row r="327" spans="2:12" s="42" customFormat="1" ht="87.75" customHeight="1">
      <c r="B327" s="129" t="s">
        <v>1076</v>
      </c>
      <c r="C327" s="129">
        <v>1509002004</v>
      </c>
      <c r="D327" s="123" t="s">
        <v>1069</v>
      </c>
      <c r="E327" s="124" t="s">
        <v>1100</v>
      </c>
      <c r="F327" s="141" t="s">
        <v>1101</v>
      </c>
      <c r="G327" s="129">
        <v>2029</v>
      </c>
      <c r="H327" s="123" t="s">
        <v>244</v>
      </c>
      <c r="I327" s="124" t="s">
        <v>85</v>
      </c>
      <c r="J327" s="132" t="s">
        <v>85</v>
      </c>
      <c r="K327" s="132">
        <v>0</v>
      </c>
      <c r="L327" s="132"/>
    </row>
    <row r="328" spans="2:12" s="42" customFormat="1" ht="87.75" customHeight="1">
      <c r="B328" s="129" t="s">
        <v>1076</v>
      </c>
      <c r="C328" s="129">
        <v>1509002004</v>
      </c>
      <c r="D328" s="123" t="s">
        <v>1072</v>
      </c>
      <c r="E328" s="124" t="s">
        <v>1102</v>
      </c>
      <c r="F328" s="141" t="s">
        <v>1103</v>
      </c>
      <c r="G328" s="129">
        <v>2030</v>
      </c>
      <c r="H328" s="123" t="s">
        <v>244</v>
      </c>
      <c r="I328" s="124" t="s">
        <v>85</v>
      </c>
      <c r="J328" s="132" t="s">
        <v>85</v>
      </c>
      <c r="K328" s="132">
        <v>0</v>
      </c>
      <c r="L328" s="132"/>
    </row>
    <row r="329" spans="2:12" s="42" customFormat="1" ht="42.75" customHeight="1">
      <c r="B329" s="131" t="s">
        <v>70</v>
      </c>
      <c r="C329" s="131">
        <v>1510023001</v>
      </c>
      <c r="D329" s="122" t="s">
        <v>1104</v>
      </c>
      <c r="E329" s="144" t="s">
        <v>1105</v>
      </c>
      <c r="F329" s="142" t="s">
        <v>1106</v>
      </c>
      <c r="G329" s="131" t="s">
        <v>1104</v>
      </c>
      <c r="H329" s="122" t="s">
        <v>255</v>
      </c>
      <c r="I329" s="53" t="s">
        <v>85</v>
      </c>
      <c r="J329" s="133" t="s">
        <v>85</v>
      </c>
      <c r="K329" s="133">
        <v>0</v>
      </c>
      <c r="L329" s="133"/>
    </row>
    <row r="330" spans="2:12" s="42" customFormat="1" ht="42.75" customHeight="1">
      <c r="B330" s="129" t="s">
        <v>70</v>
      </c>
      <c r="C330" s="129">
        <v>1510023001</v>
      </c>
      <c r="D330" s="123" t="s">
        <v>1107</v>
      </c>
      <c r="E330" s="124" t="s">
        <v>1108</v>
      </c>
      <c r="F330" s="141" t="s">
        <v>1109</v>
      </c>
      <c r="G330" s="129" t="s">
        <v>1107</v>
      </c>
      <c r="H330" s="123" t="s">
        <v>210</v>
      </c>
      <c r="I330" s="124" t="s">
        <v>85</v>
      </c>
      <c r="J330" s="132" t="s">
        <v>85</v>
      </c>
      <c r="K330" s="132">
        <v>0</v>
      </c>
      <c r="L330" s="132"/>
    </row>
    <row r="331" spans="2:12" s="42" customFormat="1" ht="42.75" customHeight="1">
      <c r="B331" s="129" t="s">
        <v>70</v>
      </c>
      <c r="C331" s="129">
        <v>1510023001</v>
      </c>
      <c r="D331" s="123" t="s">
        <v>1110</v>
      </c>
      <c r="E331" s="124" t="s">
        <v>1111</v>
      </c>
      <c r="F331" s="141" t="s">
        <v>1112</v>
      </c>
      <c r="G331" s="129" t="s">
        <v>1110</v>
      </c>
      <c r="H331" s="123" t="s">
        <v>244</v>
      </c>
      <c r="I331" s="124" t="s">
        <v>85</v>
      </c>
      <c r="J331" s="132" t="s">
        <v>85</v>
      </c>
      <c r="K331" s="132">
        <v>0</v>
      </c>
      <c r="L331" s="132"/>
    </row>
    <row r="332" spans="2:12" s="42" customFormat="1" ht="42.75" customHeight="1">
      <c r="B332" s="129" t="s">
        <v>70</v>
      </c>
      <c r="C332" s="129">
        <v>1510023001</v>
      </c>
      <c r="D332" s="123" t="s">
        <v>1113</v>
      </c>
      <c r="E332" s="124" t="s">
        <v>1114</v>
      </c>
      <c r="F332" s="141" t="s">
        <v>1115</v>
      </c>
      <c r="G332" s="129" t="s">
        <v>1113</v>
      </c>
      <c r="H332" s="123" t="s">
        <v>210</v>
      </c>
      <c r="I332" s="124" t="s">
        <v>85</v>
      </c>
      <c r="J332" s="132" t="s">
        <v>85</v>
      </c>
      <c r="K332" s="132">
        <v>0</v>
      </c>
      <c r="L332" s="132"/>
    </row>
    <row r="333" spans="2:12" s="42" customFormat="1" ht="42.75" customHeight="1">
      <c r="B333" s="129" t="s">
        <v>70</v>
      </c>
      <c r="C333" s="129">
        <v>1510023001</v>
      </c>
      <c r="D333" s="123" t="s">
        <v>1116</v>
      </c>
      <c r="E333" s="124" t="s">
        <v>1117</v>
      </c>
      <c r="F333" s="141" t="s">
        <v>1118</v>
      </c>
      <c r="G333" s="129" t="s">
        <v>1116</v>
      </c>
      <c r="H333" s="123" t="s">
        <v>210</v>
      </c>
      <c r="I333" s="124" t="s">
        <v>85</v>
      </c>
      <c r="J333" s="132" t="s">
        <v>85</v>
      </c>
      <c r="K333" s="132">
        <v>0</v>
      </c>
      <c r="L333" s="132"/>
    </row>
    <row r="334" spans="2:12" s="42" customFormat="1" ht="42.75" customHeight="1">
      <c r="B334" s="129" t="s">
        <v>70</v>
      </c>
      <c r="C334" s="129">
        <v>1510023001</v>
      </c>
      <c r="D334" s="123" t="s">
        <v>1119</v>
      </c>
      <c r="E334" s="124" t="s">
        <v>1120</v>
      </c>
      <c r="F334" s="141" t="s">
        <v>1121</v>
      </c>
      <c r="G334" s="129" t="s">
        <v>1119</v>
      </c>
      <c r="H334" s="123" t="s">
        <v>244</v>
      </c>
      <c r="I334" s="124" t="s">
        <v>85</v>
      </c>
      <c r="J334" s="132" t="s">
        <v>85</v>
      </c>
      <c r="K334" s="132">
        <v>0</v>
      </c>
      <c r="L334" s="132"/>
    </row>
    <row r="335" spans="2:12" s="42" customFormat="1" ht="42.75" customHeight="1">
      <c r="B335" s="129" t="s">
        <v>70</v>
      </c>
      <c r="C335" s="129">
        <v>1510023001</v>
      </c>
      <c r="D335" s="123" t="s">
        <v>1122</v>
      </c>
      <c r="E335" s="124" t="s">
        <v>1123</v>
      </c>
      <c r="F335" s="141" t="s">
        <v>1124</v>
      </c>
      <c r="G335" s="129" t="s">
        <v>1122</v>
      </c>
      <c r="H335" s="123" t="s">
        <v>210</v>
      </c>
      <c r="I335" s="124" t="s">
        <v>85</v>
      </c>
      <c r="J335" s="132" t="s">
        <v>85</v>
      </c>
      <c r="K335" s="132">
        <v>0</v>
      </c>
      <c r="L335" s="132"/>
    </row>
    <row r="336" spans="2:12" s="42" customFormat="1" ht="42.75" customHeight="1">
      <c r="B336" s="129" t="s">
        <v>70</v>
      </c>
      <c r="C336" s="129">
        <v>1510023001</v>
      </c>
      <c r="D336" s="123" t="s">
        <v>1125</v>
      </c>
      <c r="E336" s="124" t="s">
        <v>1126</v>
      </c>
      <c r="F336" s="141" t="s">
        <v>1127</v>
      </c>
      <c r="G336" s="129" t="s">
        <v>1125</v>
      </c>
      <c r="H336" s="123" t="s">
        <v>210</v>
      </c>
      <c r="I336" s="124" t="s">
        <v>85</v>
      </c>
      <c r="J336" s="132" t="s">
        <v>85</v>
      </c>
      <c r="K336" s="132">
        <v>0</v>
      </c>
      <c r="L336" s="132"/>
    </row>
    <row r="337" spans="2:12" s="42" customFormat="1" ht="42.75" customHeight="1">
      <c r="B337" s="129" t="s">
        <v>70</v>
      </c>
      <c r="C337" s="129">
        <v>1510023001</v>
      </c>
      <c r="D337" s="123" t="s">
        <v>1128</v>
      </c>
      <c r="E337" s="124" t="s">
        <v>1129</v>
      </c>
      <c r="F337" s="141" t="s">
        <v>1130</v>
      </c>
      <c r="G337" s="129" t="s">
        <v>1128</v>
      </c>
      <c r="H337" s="123" t="s">
        <v>558</v>
      </c>
      <c r="I337" s="124" t="s">
        <v>85</v>
      </c>
      <c r="J337" s="132" t="s">
        <v>85</v>
      </c>
      <c r="K337" s="132">
        <v>0</v>
      </c>
      <c r="L337" s="132"/>
    </row>
    <row r="338" spans="2:12" s="42" customFormat="1" ht="42.75" customHeight="1">
      <c r="B338" s="129" t="s">
        <v>70</v>
      </c>
      <c r="C338" s="129">
        <v>1510023001</v>
      </c>
      <c r="D338" s="123" t="s">
        <v>1131</v>
      </c>
      <c r="E338" s="124" t="s">
        <v>1132</v>
      </c>
      <c r="F338" s="141" t="s">
        <v>1133</v>
      </c>
      <c r="G338" s="129" t="s">
        <v>1131</v>
      </c>
      <c r="H338" s="123" t="s">
        <v>210</v>
      </c>
      <c r="I338" s="124" t="s">
        <v>85</v>
      </c>
      <c r="J338" s="132" t="s">
        <v>85</v>
      </c>
      <c r="K338" s="132">
        <v>0</v>
      </c>
      <c r="L338" s="132"/>
    </row>
    <row r="339" spans="2:12" s="42" customFormat="1" ht="42.75" customHeight="1">
      <c r="B339" s="129" t="s">
        <v>70</v>
      </c>
      <c r="C339" s="129">
        <v>1510023001</v>
      </c>
      <c r="D339" s="123" t="s">
        <v>1134</v>
      </c>
      <c r="E339" s="124" t="s">
        <v>1135</v>
      </c>
      <c r="F339" s="141" t="s">
        <v>1136</v>
      </c>
      <c r="G339" s="129" t="s">
        <v>1134</v>
      </c>
      <c r="H339" s="123" t="s">
        <v>210</v>
      </c>
      <c r="I339" s="124" t="s">
        <v>85</v>
      </c>
      <c r="J339" s="132" t="s">
        <v>85</v>
      </c>
      <c r="K339" s="132">
        <v>0</v>
      </c>
      <c r="L339" s="132"/>
    </row>
    <row r="340" spans="2:12" s="42" customFormat="1" ht="42.75" customHeight="1">
      <c r="B340" s="129" t="s">
        <v>70</v>
      </c>
      <c r="C340" s="129">
        <v>1510023001</v>
      </c>
      <c r="D340" s="123" t="s">
        <v>1137</v>
      </c>
      <c r="E340" s="124" t="s">
        <v>1138</v>
      </c>
      <c r="F340" s="141" t="s">
        <v>1139</v>
      </c>
      <c r="G340" s="129" t="s">
        <v>1137</v>
      </c>
      <c r="H340" s="123" t="s">
        <v>210</v>
      </c>
      <c r="I340" s="124" t="s">
        <v>85</v>
      </c>
      <c r="J340" s="132" t="s">
        <v>85</v>
      </c>
      <c r="K340" s="132">
        <v>0</v>
      </c>
      <c r="L340" s="132"/>
    </row>
    <row r="341" spans="2:12" s="42" customFormat="1" ht="42.75" customHeight="1">
      <c r="B341" s="129" t="s">
        <v>70</v>
      </c>
      <c r="C341" s="129">
        <v>1510023001</v>
      </c>
      <c r="D341" s="123" t="s">
        <v>1140</v>
      </c>
      <c r="E341" s="124" t="s">
        <v>1141</v>
      </c>
      <c r="F341" s="141" t="s">
        <v>1142</v>
      </c>
      <c r="G341" s="129" t="s">
        <v>1140</v>
      </c>
      <c r="H341" s="123" t="s">
        <v>255</v>
      </c>
      <c r="I341" s="124" t="s">
        <v>317</v>
      </c>
      <c r="J341" s="132" t="s">
        <v>85</v>
      </c>
      <c r="K341" s="132">
        <v>0</v>
      </c>
      <c r="L341" s="132"/>
    </row>
    <row r="342" spans="2:12" s="42" customFormat="1" ht="42.75" customHeight="1">
      <c r="B342" s="129" t="s">
        <v>70</v>
      </c>
      <c r="C342" s="129">
        <v>1510023001</v>
      </c>
      <c r="D342" s="123" t="s">
        <v>1143</v>
      </c>
      <c r="E342" s="124" t="s">
        <v>1144</v>
      </c>
      <c r="F342" s="141" t="s">
        <v>1145</v>
      </c>
      <c r="G342" s="129" t="s">
        <v>1143</v>
      </c>
      <c r="H342" s="123" t="s">
        <v>255</v>
      </c>
      <c r="I342" s="124" t="s">
        <v>317</v>
      </c>
      <c r="J342" s="132" t="s">
        <v>85</v>
      </c>
      <c r="K342" s="132">
        <v>0</v>
      </c>
      <c r="L342" s="132"/>
    </row>
    <row r="343" spans="2:12" s="42" customFormat="1" ht="42.75" customHeight="1">
      <c r="B343" s="129" t="s">
        <v>70</v>
      </c>
      <c r="C343" s="129">
        <v>1510023001</v>
      </c>
      <c r="D343" s="123" t="s">
        <v>1146</v>
      </c>
      <c r="E343" s="124" t="s">
        <v>1147</v>
      </c>
      <c r="F343" s="141" t="s">
        <v>1148</v>
      </c>
      <c r="G343" s="129" t="s">
        <v>1146</v>
      </c>
      <c r="H343" s="123" t="s">
        <v>244</v>
      </c>
      <c r="I343" s="124" t="s">
        <v>85</v>
      </c>
      <c r="J343" s="132" t="s">
        <v>85</v>
      </c>
      <c r="K343" s="132">
        <v>0</v>
      </c>
      <c r="L343" s="132"/>
    </row>
    <row r="344" spans="2:12" s="42" customFormat="1" ht="42.75" customHeight="1">
      <c r="B344" s="131" t="s">
        <v>190</v>
      </c>
      <c r="C344" s="131">
        <v>1511019001</v>
      </c>
      <c r="D344" s="122" t="s">
        <v>650</v>
      </c>
      <c r="E344" s="144" t="s">
        <v>1149</v>
      </c>
      <c r="F344" s="142" t="s">
        <v>1150</v>
      </c>
      <c r="G344" s="125" t="s">
        <v>650</v>
      </c>
      <c r="H344" s="128" t="s">
        <v>244</v>
      </c>
      <c r="I344" s="53" t="s">
        <v>85</v>
      </c>
      <c r="J344" s="133" t="s">
        <v>85</v>
      </c>
      <c r="K344" s="133">
        <v>0</v>
      </c>
      <c r="L344" s="133"/>
    </row>
    <row r="345" spans="2:12" s="42" customFormat="1" ht="42.75" customHeight="1">
      <c r="B345" s="129" t="s">
        <v>190</v>
      </c>
      <c r="C345" s="145">
        <v>1511019001</v>
      </c>
      <c r="D345" s="123" t="s">
        <v>1151</v>
      </c>
      <c r="E345" s="124" t="s">
        <v>1152</v>
      </c>
      <c r="F345" s="141" t="s">
        <v>1153</v>
      </c>
      <c r="G345" s="126" t="s">
        <v>1151</v>
      </c>
      <c r="H345" s="127" t="s">
        <v>244</v>
      </c>
      <c r="I345" s="124" t="s">
        <v>85</v>
      </c>
      <c r="J345" s="132" t="s">
        <v>85</v>
      </c>
      <c r="K345" s="132">
        <v>0</v>
      </c>
      <c r="L345" s="132"/>
    </row>
    <row r="346" spans="2:12" s="42" customFormat="1" ht="42.75" customHeight="1">
      <c r="B346" s="129" t="s">
        <v>190</v>
      </c>
      <c r="C346" s="145">
        <v>1511019001</v>
      </c>
      <c r="D346" s="123" t="s">
        <v>1154</v>
      </c>
      <c r="E346" s="124" t="s">
        <v>1155</v>
      </c>
      <c r="F346" s="141" t="s">
        <v>1156</v>
      </c>
      <c r="G346" s="126" t="s">
        <v>1154</v>
      </c>
      <c r="H346" s="127" t="s">
        <v>255</v>
      </c>
      <c r="I346" s="124" t="s">
        <v>85</v>
      </c>
      <c r="J346" s="132" t="s">
        <v>85</v>
      </c>
      <c r="K346" s="132">
        <v>0</v>
      </c>
      <c r="L346" s="132"/>
    </row>
    <row r="347" spans="2:12" s="42" customFormat="1" ht="42.75" customHeight="1">
      <c r="B347" s="129" t="s">
        <v>190</v>
      </c>
      <c r="C347" s="145">
        <v>1511019001</v>
      </c>
      <c r="D347" s="123" t="s">
        <v>1157</v>
      </c>
      <c r="E347" s="124" t="s">
        <v>1158</v>
      </c>
      <c r="F347" s="141" t="s">
        <v>1159</v>
      </c>
      <c r="G347" s="126" t="s">
        <v>1157</v>
      </c>
      <c r="H347" s="127" t="s">
        <v>255</v>
      </c>
      <c r="I347" s="124" t="s">
        <v>85</v>
      </c>
      <c r="J347" s="132" t="s">
        <v>85</v>
      </c>
      <c r="K347" s="132">
        <v>0</v>
      </c>
      <c r="L347" s="132"/>
    </row>
    <row r="348" spans="2:12" s="42" customFormat="1" ht="42.75" customHeight="1">
      <c r="B348" s="129" t="s">
        <v>190</v>
      </c>
      <c r="C348" s="145">
        <v>1511019001</v>
      </c>
      <c r="D348" s="123" t="s">
        <v>1160</v>
      </c>
      <c r="E348" s="124" t="s">
        <v>1161</v>
      </c>
      <c r="F348" s="141" t="s">
        <v>1162</v>
      </c>
      <c r="G348" s="126" t="s">
        <v>1160</v>
      </c>
      <c r="H348" s="127" t="s">
        <v>255</v>
      </c>
      <c r="I348" s="124" t="s">
        <v>317</v>
      </c>
      <c r="J348" s="132" t="s">
        <v>85</v>
      </c>
      <c r="K348" s="132">
        <v>0</v>
      </c>
      <c r="L348" s="132"/>
    </row>
    <row r="349" spans="2:12" s="42" customFormat="1" ht="42.75" customHeight="1">
      <c r="B349" s="129" t="s">
        <v>190</v>
      </c>
      <c r="C349" s="145">
        <v>1511019001</v>
      </c>
      <c r="D349" s="123" t="s">
        <v>1163</v>
      </c>
      <c r="E349" s="124" t="s">
        <v>1164</v>
      </c>
      <c r="F349" s="130" t="s">
        <v>1165</v>
      </c>
      <c r="G349" s="126" t="s">
        <v>1163</v>
      </c>
      <c r="H349" s="127" t="s">
        <v>244</v>
      </c>
      <c r="I349" s="124" t="s">
        <v>85</v>
      </c>
      <c r="J349" s="132" t="s">
        <v>85</v>
      </c>
      <c r="K349" s="132">
        <v>0</v>
      </c>
      <c r="L349" s="132"/>
    </row>
    <row r="350" spans="2:12" s="42" customFormat="1" ht="42.75" customHeight="1">
      <c r="B350" s="129" t="s">
        <v>190</v>
      </c>
      <c r="C350" s="145">
        <v>1511019001</v>
      </c>
      <c r="D350" s="123" t="s">
        <v>1166</v>
      </c>
      <c r="E350" s="124" t="s">
        <v>1167</v>
      </c>
      <c r="F350" s="141" t="s">
        <v>1168</v>
      </c>
      <c r="G350" s="126" t="s">
        <v>1166</v>
      </c>
      <c r="H350" s="127" t="s">
        <v>255</v>
      </c>
      <c r="I350" s="124" t="s">
        <v>85</v>
      </c>
      <c r="J350" s="132" t="s">
        <v>85</v>
      </c>
      <c r="K350" s="132">
        <v>0</v>
      </c>
      <c r="L350" s="132"/>
    </row>
    <row r="351" spans="2:12" s="42" customFormat="1" ht="42.75" customHeight="1">
      <c r="B351" s="129" t="s">
        <v>190</v>
      </c>
      <c r="C351" s="145">
        <v>1511019001</v>
      </c>
      <c r="D351" s="123" t="s">
        <v>1169</v>
      </c>
      <c r="E351" s="124" t="s">
        <v>1170</v>
      </c>
      <c r="F351" s="141" t="s">
        <v>1171</v>
      </c>
      <c r="G351" s="126" t="s">
        <v>1169</v>
      </c>
      <c r="H351" s="127" t="s">
        <v>235</v>
      </c>
      <c r="I351" s="124" t="s">
        <v>85</v>
      </c>
      <c r="J351" s="132" t="s">
        <v>85</v>
      </c>
      <c r="K351" s="132">
        <v>0</v>
      </c>
      <c r="L351" s="132"/>
    </row>
    <row r="352" spans="2:12" s="42" customFormat="1" ht="42.75" customHeight="1">
      <c r="B352" s="129" t="s">
        <v>190</v>
      </c>
      <c r="C352" s="145">
        <v>1511019001</v>
      </c>
      <c r="D352" s="123" t="s">
        <v>1172</v>
      </c>
      <c r="E352" s="124" t="s">
        <v>1173</v>
      </c>
      <c r="F352" s="141" t="s">
        <v>1174</v>
      </c>
      <c r="G352" s="126" t="s">
        <v>1172</v>
      </c>
      <c r="H352" s="127" t="s">
        <v>255</v>
      </c>
      <c r="I352" s="124" t="s">
        <v>85</v>
      </c>
      <c r="J352" s="132" t="s">
        <v>85</v>
      </c>
      <c r="K352" s="132">
        <v>0</v>
      </c>
      <c r="L352" s="132"/>
    </row>
    <row r="353" spans="2:12" s="42" customFormat="1" ht="42.75" customHeight="1">
      <c r="B353" s="129" t="s">
        <v>190</v>
      </c>
      <c r="C353" s="145">
        <v>1511019001</v>
      </c>
      <c r="D353" s="123" t="s">
        <v>1175</v>
      </c>
      <c r="E353" s="124" t="s">
        <v>1176</v>
      </c>
      <c r="F353" s="147" t="s">
        <v>1177</v>
      </c>
      <c r="G353" s="146" t="s">
        <v>1175</v>
      </c>
      <c r="H353" s="148" t="s">
        <v>244</v>
      </c>
      <c r="I353" s="124" t="s">
        <v>85</v>
      </c>
      <c r="J353" s="132" t="s">
        <v>85</v>
      </c>
      <c r="K353" s="132">
        <v>0</v>
      </c>
      <c r="L353" s="132"/>
    </row>
    <row r="354" spans="2:12" s="42" customFormat="1" ht="42.75">
      <c r="B354" s="131" t="s">
        <v>193</v>
      </c>
      <c r="C354" s="131">
        <v>1511002002</v>
      </c>
      <c r="D354" s="122" t="s">
        <v>227</v>
      </c>
      <c r="E354" s="144" t="s">
        <v>1178</v>
      </c>
      <c r="F354" s="142" t="s">
        <v>1179</v>
      </c>
      <c r="G354" s="131" t="s">
        <v>227</v>
      </c>
      <c r="H354" s="122" t="s">
        <v>210</v>
      </c>
      <c r="I354" s="53" t="s">
        <v>85</v>
      </c>
      <c r="J354" s="133" t="s">
        <v>85</v>
      </c>
      <c r="K354" s="133">
        <v>0</v>
      </c>
      <c r="L354" s="133"/>
    </row>
    <row r="355" spans="2:12" s="42" customFormat="1" ht="42.75" customHeight="1">
      <c r="B355" s="129" t="s">
        <v>193</v>
      </c>
      <c r="C355" s="129">
        <v>1511002002</v>
      </c>
      <c r="D355" s="123" t="s">
        <v>501</v>
      </c>
      <c r="E355" s="124" t="s">
        <v>1180</v>
      </c>
      <c r="F355" s="141" t="s">
        <v>1181</v>
      </c>
      <c r="G355" s="129" t="s">
        <v>501</v>
      </c>
      <c r="H355" s="123" t="s">
        <v>210</v>
      </c>
      <c r="I355" s="124" t="s">
        <v>85</v>
      </c>
      <c r="J355" s="132" t="s">
        <v>85</v>
      </c>
      <c r="K355" s="132">
        <v>0</v>
      </c>
      <c r="L355" s="132"/>
    </row>
    <row r="356" spans="2:12" s="42" customFormat="1" ht="42.75" customHeight="1">
      <c r="B356" s="129" t="s">
        <v>193</v>
      </c>
      <c r="C356" s="129">
        <v>1511002002</v>
      </c>
      <c r="D356" s="123" t="s">
        <v>523</v>
      </c>
      <c r="E356" s="124" t="s">
        <v>1182</v>
      </c>
      <c r="F356" s="141" t="s">
        <v>1183</v>
      </c>
      <c r="G356" s="129" t="s">
        <v>523</v>
      </c>
      <c r="H356" s="123" t="s">
        <v>210</v>
      </c>
      <c r="I356" s="124" t="s">
        <v>85</v>
      </c>
      <c r="J356" s="132" t="s">
        <v>85</v>
      </c>
      <c r="K356" s="132">
        <v>0</v>
      </c>
      <c r="L356" s="132"/>
    </row>
    <row r="357" spans="2:12" s="42" customFormat="1" ht="42.75" customHeight="1">
      <c r="B357" s="129" t="s">
        <v>193</v>
      </c>
      <c r="C357" s="129">
        <v>1511002002</v>
      </c>
      <c r="D357" s="123" t="s">
        <v>1184</v>
      </c>
      <c r="E357" s="124" t="s">
        <v>1185</v>
      </c>
      <c r="F357" s="141" t="s">
        <v>1186</v>
      </c>
      <c r="G357" s="129" t="s">
        <v>1184</v>
      </c>
      <c r="H357" s="123" t="s">
        <v>210</v>
      </c>
      <c r="I357" s="124" t="s">
        <v>85</v>
      </c>
      <c r="J357" s="132" t="s">
        <v>85</v>
      </c>
      <c r="K357" s="132">
        <v>0</v>
      </c>
      <c r="L357" s="132"/>
    </row>
    <row r="358" spans="2:12" s="42" customFormat="1" ht="59.25" customHeight="1">
      <c r="B358" s="129" t="s">
        <v>193</v>
      </c>
      <c r="C358" s="129">
        <v>1511002002</v>
      </c>
      <c r="D358" s="123" t="s">
        <v>1187</v>
      </c>
      <c r="E358" s="124" t="s">
        <v>1188</v>
      </c>
      <c r="F358" s="141" t="s">
        <v>1189</v>
      </c>
      <c r="G358" s="129" t="s">
        <v>1187</v>
      </c>
      <c r="H358" s="123" t="s">
        <v>210</v>
      </c>
      <c r="I358" s="124" t="s">
        <v>85</v>
      </c>
      <c r="J358" s="132" t="s">
        <v>85</v>
      </c>
      <c r="K358" s="132">
        <v>0</v>
      </c>
      <c r="L358" s="132"/>
    </row>
    <row r="359" spans="2:12" s="42" customFormat="1" ht="73.5" customHeight="1">
      <c r="B359" s="129" t="s">
        <v>193</v>
      </c>
      <c r="C359" s="129">
        <v>1511002002</v>
      </c>
      <c r="D359" s="123" t="s">
        <v>1190</v>
      </c>
      <c r="E359" s="124" t="s">
        <v>1191</v>
      </c>
      <c r="F359" s="141" t="s">
        <v>1192</v>
      </c>
      <c r="G359" s="129" t="s">
        <v>1190</v>
      </c>
      <c r="H359" s="123" t="s">
        <v>210</v>
      </c>
      <c r="I359" s="124" t="s">
        <v>85</v>
      </c>
      <c r="J359" s="132" t="s">
        <v>85</v>
      </c>
      <c r="K359" s="132">
        <v>0</v>
      </c>
      <c r="L359" s="132"/>
    </row>
    <row r="360" spans="2:12" s="42" customFormat="1" ht="95.25" customHeight="1">
      <c r="B360" s="129" t="s">
        <v>193</v>
      </c>
      <c r="C360" s="129">
        <v>1511002002</v>
      </c>
      <c r="D360" s="123" t="s">
        <v>1193</v>
      </c>
      <c r="E360" s="124" t="s">
        <v>1194</v>
      </c>
      <c r="F360" s="141" t="s">
        <v>1195</v>
      </c>
      <c r="G360" s="129" t="s">
        <v>1193</v>
      </c>
      <c r="H360" s="123" t="s">
        <v>244</v>
      </c>
      <c r="I360" s="124" t="s">
        <v>85</v>
      </c>
      <c r="J360" s="184" t="s">
        <v>1196</v>
      </c>
      <c r="K360" s="132">
        <v>0</v>
      </c>
      <c r="L360" s="132"/>
    </row>
    <row r="361" spans="2:12" s="42" customFormat="1" ht="40.5" customHeight="1">
      <c r="B361" s="129" t="s">
        <v>193</v>
      </c>
      <c r="C361" s="129">
        <v>1511002002</v>
      </c>
      <c r="D361" s="123" t="s">
        <v>700</v>
      </c>
      <c r="E361" s="124" t="s">
        <v>1197</v>
      </c>
      <c r="F361" s="141" t="s">
        <v>1198</v>
      </c>
      <c r="G361" s="129" t="s">
        <v>700</v>
      </c>
      <c r="H361" s="123" t="s">
        <v>210</v>
      </c>
      <c r="I361" s="124" t="s">
        <v>85</v>
      </c>
      <c r="J361" s="132" t="s">
        <v>85</v>
      </c>
      <c r="K361" s="132">
        <v>0</v>
      </c>
      <c r="L361" s="132"/>
    </row>
    <row r="362" spans="2:12" s="42" customFormat="1" ht="42.75" customHeight="1">
      <c r="B362" s="129" t="s">
        <v>193</v>
      </c>
      <c r="C362" s="129">
        <v>1511002002</v>
      </c>
      <c r="D362" s="123" t="s">
        <v>1199</v>
      </c>
      <c r="E362" s="124" t="s">
        <v>1200</v>
      </c>
      <c r="F362" s="141" t="s">
        <v>1201</v>
      </c>
      <c r="G362" s="129" t="s">
        <v>1202</v>
      </c>
      <c r="H362" s="123" t="s">
        <v>210</v>
      </c>
      <c r="I362" s="124" t="s">
        <v>85</v>
      </c>
      <c r="J362" s="132" t="s">
        <v>85</v>
      </c>
      <c r="K362" s="132">
        <v>0</v>
      </c>
      <c r="L362" s="132"/>
    </row>
    <row r="363" spans="2:12" s="42" customFormat="1" ht="42.75" customHeight="1">
      <c r="B363" s="129" t="s">
        <v>193</v>
      </c>
      <c r="C363" s="129">
        <v>1511002002</v>
      </c>
      <c r="D363" s="123" t="s">
        <v>839</v>
      </c>
      <c r="E363" s="124" t="s">
        <v>1203</v>
      </c>
      <c r="F363" s="141" t="s">
        <v>1204</v>
      </c>
      <c r="G363" s="129" t="s">
        <v>1205</v>
      </c>
      <c r="H363" s="123" t="s">
        <v>210</v>
      </c>
      <c r="I363" s="124" t="s">
        <v>85</v>
      </c>
      <c r="J363" s="132" t="s">
        <v>85</v>
      </c>
      <c r="K363" s="132">
        <v>0</v>
      </c>
      <c r="L363" s="132"/>
    </row>
    <row r="364" spans="2:12" s="42" customFormat="1" ht="42.75" customHeight="1">
      <c r="B364" s="129" t="s">
        <v>193</v>
      </c>
      <c r="C364" s="129">
        <v>1511002002</v>
      </c>
      <c r="D364" s="123" t="s">
        <v>1206</v>
      </c>
      <c r="E364" s="124" t="s">
        <v>1207</v>
      </c>
      <c r="F364" s="141" t="s">
        <v>1208</v>
      </c>
      <c r="G364" s="129" t="s">
        <v>1209</v>
      </c>
      <c r="H364" s="123" t="s">
        <v>210</v>
      </c>
      <c r="I364" s="124" t="s">
        <v>85</v>
      </c>
      <c r="J364" s="132" t="s">
        <v>85</v>
      </c>
      <c r="K364" s="132">
        <v>0</v>
      </c>
      <c r="L364" s="132"/>
    </row>
    <row r="365" spans="2:12" s="42" customFormat="1" ht="42.75">
      <c r="B365" s="131" t="s">
        <v>197</v>
      </c>
      <c r="C365" s="131">
        <v>1511002003</v>
      </c>
      <c r="D365" s="122" t="s">
        <v>501</v>
      </c>
      <c r="E365" s="144" t="s">
        <v>1210</v>
      </c>
      <c r="F365" s="142" t="s">
        <v>1211</v>
      </c>
      <c r="G365" s="131" t="s">
        <v>501</v>
      </c>
      <c r="H365" s="122" t="s">
        <v>210</v>
      </c>
      <c r="I365" s="53" t="s">
        <v>85</v>
      </c>
      <c r="J365" s="133" t="s">
        <v>85</v>
      </c>
      <c r="K365" s="133">
        <v>0</v>
      </c>
      <c r="L365" s="133"/>
    </row>
    <row r="366" spans="2:12" s="42" customFormat="1" ht="63.75" customHeight="1">
      <c r="B366" s="129" t="s">
        <v>197</v>
      </c>
      <c r="C366" s="129">
        <v>1511002003</v>
      </c>
      <c r="D366" s="123" t="s">
        <v>227</v>
      </c>
      <c r="E366" s="124" t="s">
        <v>1212</v>
      </c>
      <c r="F366" s="141" t="s">
        <v>1179</v>
      </c>
      <c r="G366" s="129" t="s">
        <v>227</v>
      </c>
      <c r="H366" s="123" t="s">
        <v>210</v>
      </c>
      <c r="I366" s="124" t="s">
        <v>85</v>
      </c>
      <c r="J366" s="132" t="s">
        <v>85</v>
      </c>
      <c r="K366" s="132">
        <v>0</v>
      </c>
      <c r="L366" s="132"/>
    </row>
    <row r="367" spans="2:12" s="42" customFormat="1" ht="78.75" customHeight="1">
      <c r="B367" s="129" t="s">
        <v>197</v>
      </c>
      <c r="C367" s="129">
        <v>1511002003</v>
      </c>
      <c r="D367" s="123" t="s">
        <v>1193</v>
      </c>
      <c r="E367" s="124" t="s">
        <v>1213</v>
      </c>
      <c r="F367" s="141" t="s">
        <v>1214</v>
      </c>
      <c r="G367" s="129" t="s">
        <v>1193</v>
      </c>
      <c r="H367" s="123" t="s">
        <v>210</v>
      </c>
      <c r="I367" s="124" t="s">
        <v>85</v>
      </c>
      <c r="J367" s="132" t="s">
        <v>85</v>
      </c>
      <c r="K367" s="132">
        <v>0</v>
      </c>
      <c r="L367" s="132"/>
    </row>
    <row r="368" spans="2:12" s="42" customFormat="1" ht="66" customHeight="1">
      <c r="B368" s="129" t="s">
        <v>197</v>
      </c>
      <c r="C368" s="129">
        <v>1511002003</v>
      </c>
      <c r="D368" s="123" t="s">
        <v>1184</v>
      </c>
      <c r="E368" s="124" t="s">
        <v>1215</v>
      </c>
      <c r="F368" s="141" t="s">
        <v>1216</v>
      </c>
      <c r="G368" s="129" t="s">
        <v>1184</v>
      </c>
      <c r="H368" s="123" t="s">
        <v>244</v>
      </c>
      <c r="I368" s="124" t="s">
        <v>85</v>
      </c>
      <c r="J368" s="132" t="s">
        <v>85</v>
      </c>
      <c r="K368" s="132">
        <v>1</v>
      </c>
      <c r="L368" s="184" t="s">
        <v>1217</v>
      </c>
    </row>
    <row r="369" spans="2:12" s="42" customFormat="1" ht="70.5" customHeight="1">
      <c r="B369" s="129" t="s">
        <v>197</v>
      </c>
      <c r="C369" s="129">
        <v>1511002003</v>
      </c>
      <c r="D369" s="123" t="s">
        <v>1218</v>
      </c>
      <c r="E369" s="124" t="s">
        <v>1219</v>
      </c>
      <c r="F369" s="141" t="s">
        <v>1220</v>
      </c>
      <c r="G369" s="129" t="s">
        <v>1218</v>
      </c>
      <c r="H369" s="123" t="s">
        <v>210</v>
      </c>
      <c r="I369" s="124" t="s">
        <v>85</v>
      </c>
      <c r="J369" s="132" t="s">
        <v>85</v>
      </c>
      <c r="K369" s="132">
        <v>0</v>
      </c>
      <c r="L369" s="132"/>
    </row>
    <row r="370" spans="2:12" s="42" customFormat="1" ht="58.5" customHeight="1">
      <c r="B370" s="129" t="s">
        <v>197</v>
      </c>
      <c r="C370" s="129">
        <v>1511002003</v>
      </c>
      <c r="D370" s="123" t="s">
        <v>1221</v>
      </c>
      <c r="E370" s="124" t="s">
        <v>1222</v>
      </c>
      <c r="F370" s="141" t="s">
        <v>1223</v>
      </c>
      <c r="G370" s="129" t="s">
        <v>1221</v>
      </c>
      <c r="H370" s="123" t="s">
        <v>244</v>
      </c>
      <c r="I370" s="124" t="s">
        <v>85</v>
      </c>
      <c r="J370" s="132" t="s">
        <v>199</v>
      </c>
      <c r="K370" s="132">
        <v>0</v>
      </c>
      <c r="L370" s="132"/>
    </row>
    <row r="371" spans="2:12" s="42" customFormat="1" ht="116.25" customHeight="1">
      <c r="B371" s="129" t="s">
        <v>197</v>
      </c>
      <c r="C371" s="129">
        <v>1511002003</v>
      </c>
      <c r="D371" s="123" t="s">
        <v>566</v>
      </c>
      <c r="E371" s="124" t="s">
        <v>1224</v>
      </c>
      <c r="F371" s="141" t="s">
        <v>1225</v>
      </c>
      <c r="G371" s="129" t="s">
        <v>566</v>
      </c>
      <c r="H371" s="123" t="s">
        <v>210</v>
      </c>
      <c r="I371" s="124" t="s">
        <v>85</v>
      </c>
      <c r="J371" s="132" t="s">
        <v>85</v>
      </c>
      <c r="K371" s="132">
        <v>1</v>
      </c>
      <c r="L371" s="184" t="s">
        <v>1226</v>
      </c>
    </row>
    <row r="372" spans="2:12" s="42" customFormat="1" ht="96.75" customHeight="1">
      <c r="B372" s="129" t="s">
        <v>197</v>
      </c>
      <c r="C372" s="129">
        <v>1511002003</v>
      </c>
      <c r="D372" s="123" t="s">
        <v>1227</v>
      </c>
      <c r="E372" s="124" t="s">
        <v>1228</v>
      </c>
      <c r="F372" s="141" t="s">
        <v>1229</v>
      </c>
      <c r="G372" s="129" t="s">
        <v>1227</v>
      </c>
      <c r="H372" s="123" t="s">
        <v>210</v>
      </c>
      <c r="I372" s="124" t="s">
        <v>85</v>
      </c>
      <c r="J372" s="132" t="s">
        <v>85</v>
      </c>
      <c r="K372" s="132">
        <v>0</v>
      </c>
      <c r="L372" s="132"/>
    </row>
    <row r="373" spans="2:12" s="42" customFormat="1" ht="99.75">
      <c r="B373" s="129" t="s">
        <v>197</v>
      </c>
      <c r="C373" s="129">
        <v>1511002003</v>
      </c>
      <c r="D373" s="123" t="s">
        <v>1230</v>
      </c>
      <c r="E373" s="124" t="s">
        <v>1231</v>
      </c>
      <c r="F373" s="141" t="s">
        <v>1232</v>
      </c>
      <c r="G373" s="129" t="s">
        <v>1233</v>
      </c>
      <c r="H373" s="123" t="s">
        <v>210</v>
      </c>
      <c r="I373" s="124" t="s">
        <v>85</v>
      </c>
      <c r="J373" s="132" t="s">
        <v>85</v>
      </c>
      <c r="K373" s="132">
        <v>0</v>
      </c>
      <c r="L373" s="132"/>
    </row>
    <row r="374" spans="2:12" s="42" customFormat="1" ht="81" customHeight="1">
      <c r="B374" s="129" t="s">
        <v>197</v>
      </c>
      <c r="C374" s="129">
        <v>1511002003</v>
      </c>
      <c r="D374" s="123" t="s">
        <v>1234</v>
      </c>
      <c r="E374" s="124" t="s">
        <v>1235</v>
      </c>
      <c r="F374" s="141" t="s">
        <v>1236</v>
      </c>
      <c r="G374" s="129" t="s">
        <v>152</v>
      </c>
      <c r="H374" s="123" t="s">
        <v>210</v>
      </c>
      <c r="I374" s="124" t="s">
        <v>85</v>
      </c>
      <c r="J374" s="132" t="s">
        <v>85</v>
      </c>
      <c r="K374" s="132">
        <v>0</v>
      </c>
      <c r="L374" s="132"/>
    </row>
    <row r="375" spans="2:12" s="42" customFormat="1" ht="90" customHeight="1">
      <c r="B375" s="129" t="s">
        <v>197</v>
      </c>
      <c r="C375" s="129">
        <v>1511002003</v>
      </c>
      <c r="D375" s="123" t="s">
        <v>1237</v>
      </c>
      <c r="E375" s="124" t="s">
        <v>1238</v>
      </c>
      <c r="F375" s="141" t="s">
        <v>1239</v>
      </c>
      <c r="G375" s="129" t="s">
        <v>1240</v>
      </c>
      <c r="H375" s="123" t="s">
        <v>210</v>
      </c>
      <c r="I375" s="124" t="s">
        <v>85</v>
      </c>
      <c r="J375" s="132" t="s">
        <v>85</v>
      </c>
      <c r="K375" s="132">
        <v>0</v>
      </c>
      <c r="L375" s="132"/>
    </row>
    <row r="376" spans="2:12" s="42" customFormat="1" ht="42.75" customHeight="1">
      <c r="B376" s="129" t="s">
        <v>197</v>
      </c>
      <c r="C376" s="129">
        <v>1511002003</v>
      </c>
      <c r="D376" s="123" t="s">
        <v>350</v>
      </c>
      <c r="E376" s="124" t="s">
        <v>1241</v>
      </c>
      <c r="F376" s="141" t="s">
        <v>1242</v>
      </c>
      <c r="G376" s="129" t="s">
        <v>350</v>
      </c>
      <c r="H376" s="123" t="s">
        <v>210</v>
      </c>
      <c r="I376" s="124" t="s">
        <v>85</v>
      </c>
      <c r="J376" s="132" t="s">
        <v>85</v>
      </c>
      <c r="K376" s="132">
        <v>0</v>
      </c>
      <c r="L376" s="132"/>
    </row>
    <row r="377" spans="2:12" s="42" customFormat="1" ht="82.5" customHeight="1">
      <c r="B377" s="129" t="s">
        <v>197</v>
      </c>
      <c r="C377" s="129">
        <v>1511002003</v>
      </c>
      <c r="D377" s="123" t="s">
        <v>1243</v>
      </c>
      <c r="E377" s="124" t="s">
        <v>1244</v>
      </c>
      <c r="F377" s="141" t="s">
        <v>1245</v>
      </c>
      <c r="G377" s="129" t="s">
        <v>1246</v>
      </c>
      <c r="H377" s="123" t="s">
        <v>210</v>
      </c>
      <c r="I377" s="124" t="s">
        <v>85</v>
      </c>
      <c r="J377" s="132" t="s">
        <v>85</v>
      </c>
      <c r="K377" s="132">
        <v>0</v>
      </c>
      <c r="L377" s="132"/>
    </row>
  </sheetData>
  <sheetProtection sheet="1" formatCells="0" formatColumns="0" formatRows="0" insertColumns="0" insertRows="0" insertHyperlinks="0" deleteColumns="0" deleteRows="0" pivotTables="0"/>
  <mergeCells count="5">
    <mergeCell ref="B6:L6"/>
    <mergeCell ref="D2:K2"/>
    <mergeCell ref="D3:K3"/>
    <mergeCell ref="B4:K4"/>
    <mergeCell ref="L2:L3"/>
  </mergeCells>
  <dataValidations xWindow="472" yWindow="326" count="2">
    <dataValidation allowBlank="1" showInputMessage="1" showErrorMessage="1" prompt="Digite el nombre del objeto." sqref="R11:R16 B109:B110"/>
    <dataValidation type="textLength" errorStyle="warning" operator="equal" allowBlank="1" showInputMessage="1" showErrorMessage="1" error="El código del objeto es de 9 digitos." prompt="Digite el código del objeto geográfico." sqref="S10:S16">
      <formula1>10</formula1>
    </dataValidation>
  </dataValidations>
  <hyperlinks>
    <hyperlink ref="J10" location="Dominios!B63:H73" display="CAT_Tipo_Manzana"/>
    <hyperlink ref="J18" location="'6 Subtipo'!B6:E12" display="SUBTIPO_LOTE"/>
    <hyperlink ref="J19" location="Dominios!B57:H59" display="CAT_FormaLote"/>
    <hyperlink ref="J17" location="Dominios!B32:H52" display="CAT_TIPO_LOTE"/>
    <hyperlink ref="J24" location="Dominios!B90:H93" display="COL_RelacionSuperficieTipo"/>
    <hyperlink ref="J36" location="Dominios!B74:H89" display="CAT_TipoConstruccion"/>
    <hyperlink ref="J45" location="Dominios!B94:H95" display="COL_Tipo_de_construccion"/>
    <hyperlink ref="J43" location="Dominios!B90:H93" display="COL_RelacionSuperficieTipo"/>
    <hyperlink ref="J48" location="Dominios!B98:H195" display="COL_IdentificadorC_LADM"/>
    <hyperlink ref="J60" location="Dominios!B243:H248" display="CAT_Estrato"/>
    <hyperlink ref="J89" location="Dominios!B299:H300" display="CAT_Estado_Malla_Via"/>
    <hyperlink ref="J90" location="Dominios!B212:H221" display="CAT_GrupoVia"/>
    <hyperlink ref="J91" location="Dominios!B222:H227" display="CAT_TipoVia"/>
    <hyperlink ref="J102" location="Dominios!B228:H239" display="CAT_JerarquiaVias"/>
    <hyperlink ref="J104" location="Dominios!B206:H207" display="CAT_Orientacion_Via"/>
    <hyperlink ref="L10" location="'7 Dominios'!B8:E20" display="CAT_Tipo_Manzana"/>
    <hyperlink ref="L19" location="'7 Dominios'!B50:E54" display="CAT_FormaLote"/>
    <hyperlink ref="L17" location="'7 Dominios'!B22:E48" display="CAT_TIPO_LOTE"/>
    <hyperlink ref="L24" location="'7 Dominios'!B56:E61" display="COL_RelacionSuperficieTipo"/>
    <hyperlink ref="L36" location="'7 Dominios'!B63:E80" display="CAT_TipoConstruccion"/>
    <hyperlink ref="L45" location="'7 Dominios'!B82:E85" display="COL_Tipo_de_construccion"/>
    <hyperlink ref="L43" location="'7 Dominios'!B56:E61" display="COL_RelacionSuperficieTipo"/>
    <hyperlink ref="L47" location="'7 Dominios'!B87:E90" display="COL_Tipo_de_dominio"/>
    <hyperlink ref="L48" location="'7 Dominios'!B92:E191" display="COL_IdentificadorC_LADM"/>
    <hyperlink ref="L60" location="'7 Dominios'!B193:E200" display="CAT_Estrato"/>
    <hyperlink ref="L89" location="'7 Dominios'!B202:E205" display="CAT_Estado_Malla_Via"/>
    <hyperlink ref="L90" location="'7 Dominios'!B207:E218" display="CAT_GrupoVia"/>
    <hyperlink ref="L91" location="'7 Dominios'!B220:E227" display="CAT_TipoVia"/>
    <hyperlink ref="L94" location="'7 Dominios'!B229:E232" display="CAT_Orientacion_Via"/>
    <hyperlink ref="L102" location="'7 Dominios'!B234:E247" display="CAT_JerarquiaVias"/>
    <hyperlink ref="L104" location="'7 Dominios'!B229:E232" display="CAT_Orientacion_Via"/>
    <hyperlink ref="K10" location="Dominios!B63:H73" display="CAT_Tipo_Manzana"/>
    <hyperlink ref="K19" location="Dominios!B57:H59" display="CAT_FormaLote"/>
    <hyperlink ref="K17" location="Dominios!B32:H52" display="CAT_TIPO_LOTE"/>
    <hyperlink ref="K24" location="Dominios!B90:H93" display="COL_RelacionSuperficieTipo"/>
    <hyperlink ref="K36" location="Dominios!B74:H89" display="CAT_TipoConstruccion"/>
    <hyperlink ref="K45" location="Dominios!B94:H95" display="COL_Tipo_de_construccion"/>
    <hyperlink ref="K43" location="Dominios!B90:H93" display="COL_RelacionSuperficieTipo"/>
    <hyperlink ref="K47" location="Dominios!B96:H97" display="COL_Tipo_de_dominio"/>
    <hyperlink ref="K48" location="Dominios!B98:H195" display="COL_IdentificadorC_LADM"/>
    <hyperlink ref="K60" location="Dominios!B243:H248" display="CAT_Estrato"/>
    <hyperlink ref="K89" location="Dominios!B299:H300" display="CAT_Estado_Malla_Via"/>
    <hyperlink ref="K90" location="Dominios!B212:H221" display="CAT_GrupoVia"/>
    <hyperlink ref="K91" location="Dominios!B222:H227" display="CAT_TipoVia"/>
    <hyperlink ref="K94" location="Dominios!B206:H207" display="CAT_Orientacion_Via"/>
    <hyperlink ref="K102" location="Dominios!B228:H239" display="CAT_JerarquiaVias"/>
    <hyperlink ref="K104" location="Dominios!B206:H207" display="CAT_Orientacion_Via"/>
    <hyperlink ref="J120" location="Dominios!B352:H356" display="DomPOT48_Estado"/>
    <hyperlink ref="K120" location="Dominios!B352:H356" display="DomPOT48_Estado"/>
    <hyperlink ref="K149" location="Dominios!B25:H28" display="DomMov_Orientacion"/>
    <hyperlink ref="K150" location="Dominios!B29:H31" display="DomMOV_Tipo_Amoblamiento"/>
    <hyperlink ref="K152" location="Dominios!B334:H335" display="DomMov_Recorrido"/>
    <hyperlink ref="L120" location="'7 Dominios'!B257:E263" display="DomPOT48_Estado"/>
    <hyperlink ref="L125" location="'7 Dominios'!B257:E263" display="DomPOT48_Estado"/>
    <hyperlink ref="L126" location="'7 Dominios'!B249:E255" display="DomPOT48_TipoSistema"/>
    <hyperlink ref="L119" location="'7 Dominios'!B249:E255" display="DomPOT48_TipoSistema"/>
    <hyperlink ref="L130" location="'7 Dominios'!B265:E270" display="DomMov_ONEWAY"/>
    <hyperlink ref="L149" location="'7 Dominios'!B272:E277" display="DomMov_Orientacion"/>
    <hyperlink ref="L150" location="'7 Dominios'!B279:E283" display="DomMOV_Tipo_Amoblamiento"/>
    <hyperlink ref="L152" location="'7 Dominios'!B285:E288" display="DomMov_Recorrido"/>
    <hyperlink ref="L167" location="'7 Dominios'!B285:E288" display="DomMov_Recorrido"/>
    <hyperlink ref="J214" location="'6 Subtipo'!B24:E35" display="SUBTIPO_CURVANIVEL"/>
    <hyperlink ref="J216" location="'6 Subtipo'!B24:E35" display="SUBTIPO_CURVANIVEL"/>
    <hyperlink ref="J200" location="'6 Subtipo'!B19:E22" display="SUBTIPO_COMUNACORREGIMIENTO"/>
    <hyperlink ref="J250" location="Dominios!B249:H295" display="CAT_TipoSitioInteresCatastro"/>
    <hyperlink ref="J257" location="Dominios!B243:H248" display="CAT_Estrato"/>
    <hyperlink ref="J368" location="Dominios!B363:H364" display="DomPOT48_Orden_2"/>
    <hyperlink ref="J370" location="Subtipos!B33:H37" display="FUNCION"/>
    <hyperlink ref="J360" location="'6 Subtipo'!B37:E44" display="SUBTIPO_CATEGORIA"/>
    <hyperlink ref="K214" location="Subtipos!B17:H26" display="SUBTIPO_CURVANIVEL"/>
    <hyperlink ref="K250" location="Dominios!B249:H295" display="CAT_TipoSitioInteresCatastro"/>
    <hyperlink ref="K257" location="Dominios!B243:H248" display="CAT_Estrato"/>
    <hyperlink ref="K371" location="Dominios!B357:H362" display="DomPOT48_EPJerarquia"/>
    <hyperlink ref="K368" location="Dominios!B363:H364" display="DomPOT48_Orden_2"/>
    <hyperlink ref="K370" location="Subtipos!B33:H37" display="FUNCION"/>
    <hyperlink ref="L250" location="'7 Dominios'!B290:E338" display="CAT_TipoSitioInteresCatastro"/>
    <hyperlink ref="L257" location="'7 Dominios'!B340:E347" display="CAT_Estrato"/>
    <hyperlink ref="L371" location="'7 Dominios'!B354:E361" display="DomPOT48_EPJerarquia"/>
    <hyperlink ref="L368" location="'7 Dominios'!B349:E352" display="DomPOT48_Orden_2"/>
    <hyperlink ref="J195" location="'6 Subtipo'!B14:E17" display="SUBTIPO_BARRIOVEREDA"/>
  </hyperlink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xWindow="472" yWindow="326" count="2">
        <x14:dataValidation type="list" allowBlank="1" showInputMessage="1" showErrorMessage="1">
          <x14:formula1>
            <xm:f>'Dominios del Formulario'!$H$2:$H$9</xm:f>
          </x14:formula1>
          <xm:sqref>I8:I107 I160:I377</xm:sqref>
        </x14:dataValidation>
        <x14:dataValidation type="list" allowBlank="1" showInputMessage="1" showErrorMessage="1">
          <x14:formula1>
            <xm:f>[4]xx_Listas!#REF!</xm:f>
          </x14:formula1>
          <xm:sqref>H8:H377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B1:E44"/>
  <sheetViews>
    <sheetView showGridLines="0" zoomScale="85" zoomScaleNormal="85" workbookViewId="0">
      <selection activeCell="B2" sqref="B2"/>
    </sheetView>
  </sheetViews>
  <sheetFormatPr baseColWidth="10" defaultColWidth="11.42578125" defaultRowHeight="15"/>
  <cols>
    <col min="1" max="1" width="3.42578125" customWidth="1"/>
    <col min="2" max="2" width="17" bestFit="1" customWidth="1"/>
    <col min="3" max="3" width="32.28515625" customWidth="1"/>
    <col min="4" max="4" width="29.42578125" customWidth="1"/>
    <col min="5" max="5" width="29" customWidth="1"/>
    <col min="7" max="7" width="11.42578125" customWidth="1"/>
  </cols>
  <sheetData>
    <row r="1" spans="2:5" ht="15.75">
      <c r="B1" s="240"/>
      <c r="C1" s="241"/>
      <c r="D1" s="241"/>
      <c r="E1" s="242"/>
    </row>
    <row r="2" spans="2:5">
      <c r="B2" s="28" t="s">
        <v>0</v>
      </c>
      <c r="C2" s="269" t="s">
        <v>1</v>
      </c>
      <c r="D2" s="270"/>
      <c r="E2" s="273"/>
    </row>
    <row r="3" spans="2:5" ht="43.5" customHeight="1">
      <c r="B3" s="98" t="s">
        <v>2</v>
      </c>
      <c r="C3" s="271" t="s">
        <v>3</v>
      </c>
      <c r="D3" s="272"/>
      <c r="E3" s="274"/>
    </row>
    <row r="4" spans="2:5" ht="32.25" customHeight="1">
      <c r="B4" s="243" t="s">
        <v>4</v>
      </c>
      <c r="C4" s="244"/>
      <c r="D4" s="244"/>
      <c r="E4" s="245"/>
    </row>
    <row r="6" spans="2:5">
      <c r="B6" s="264" t="s">
        <v>1247</v>
      </c>
      <c r="C6" s="265"/>
      <c r="D6" s="265"/>
      <c r="E6" s="266"/>
    </row>
    <row r="7" spans="2:5">
      <c r="B7" s="55" t="s">
        <v>81</v>
      </c>
      <c r="C7" s="55" t="s">
        <v>1248</v>
      </c>
      <c r="D7" s="55" t="s">
        <v>1249</v>
      </c>
      <c r="E7" s="55" t="s">
        <v>202</v>
      </c>
    </row>
    <row r="8" spans="2:5" ht="153">
      <c r="B8" s="267" t="s">
        <v>89</v>
      </c>
      <c r="C8" s="135" t="s">
        <v>1250</v>
      </c>
      <c r="D8" s="136">
        <v>1</v>
      </c>
      <c r="E8" s="135" t="s">
        <v>1251</v>
      </c>
    </row>
    <row r="9" spans="2:5" ht="140.25">
      <c r="B9" s="267"/>
      <c r="C9" s="135" t="s">
        <v>1252</v>
      </c>
      <c r="D9" s="136">
        <v>2</v>
      </c>
      <c r="E9" s="135" t="s">
        <v>1253</v>
      </c>
    </row>
    <row r="10" spans="2:5" ht="165.75">
      <c r="B10" s="267"/>
      <c r="C10" s="135" t="s">
        <v>1254</v>
      </c>
      <c r="D10" s="136">
        <v>3</v>
      </c>
      <c r="E10" s="135" t="s">
        <v>1255</v>
      </c>
    </row>
    <row r="11" spans="2:5" ht="102">
      <c r="B11" s="267"/>
      <c r="C11" s="135" t="s">
        <v>1256</v>
      </c>
      <c r="D11" s="136">
        <v>4</v>
      </c>
      <c r="E11" s="135" t="s">
        <v>1257</v>
      </c>
    </row>
    <row r="12" spans="2:5" ht="38.25">
      <c r="B12" s="268"/>
      <c r="C12" s="138" t="s">
        <v>1258</v>
      </c>
      <c r="D12" s="149">
        <v>5</v>
      </c>
      <c r="E12" s="138" t="s">
        <v>1259</v>
      </c>
    </row>
    <row r="13" spans="2:5">
      <c r="B13" s="25"/>
      <c r="C13" s="25"/>
      <c r="D13" s="25"/>
      <c r="E13" s="25"/>
    </row>
    <row r="14" spans="2:5">
      <c r="B14" s="264" t="s">
        <v>1247</v>
      </c>
      <c r="C14" s="265"/>
      <c r="D14" s="265"/>
      <c r="E14" s="266"/>
    </row>
    <row r="15" spans="2:5">
      <c r="B15" s="55" t="s">
        <v>81</v>
      </c>
      <c r="C15" s="55" t="s">
        <v>1248</v>
      </c>
      <c r="D15" s="55" t="s">
        <v>1249</v>
      </c>
      <c r="E15" s="55" t="s">
        <v>202</v>
      </c>
    </row>
    <row r="16" spans="2:5" ht="25.5">
      <c r="B16" s="267" t="s">
        <v>715</v>
      </c>
      <c r="C16" s="135" t="s">
        <v>1260</v>
      </c>
      <c r="D16" s="136">
        <v>1</v>
      </c>
      <c r="E16" s="135" t="s">
        <v>1261</v>
      </c>
    </row>
    <row r="17" spans="2:5" ht="25.5">
      <c r="B17" s="267"/>
      <c r="C17" s="135" t="s">
        <v>1262</v>
      </c>
      <c r="D17" s="136">
        <v>2</v>
      </c>
      <c r="E17" s="135" t="s">
        <v>1263</v>
      </c>
    </row>
    <row r="19" spans="2:5">
      <c r="B19" s="264" t="s">
        <v>1247</v>
      </c>
      <c r="C19" s="265"/>
      <c r="D19" s="265"/>
      <c r="E19" s="266"/>
    </row>
    <row r="20" spans="2:5">
      <c r="B20" s="55" t="s">
        <v>81</v>
      </c>
      <c r="C20" s="55" t="s">
        <v>1248</v>
      </c>
      <c r="D20" s="55" t="s">
        <v>1249</v>
      </c>
      <c r="E20" s="55" t="s">
        <v>202</v>
      </c>
    </row>
    <row r="21" spans="2:5" ht="25.5" customHeight="1">
      <c r="B21" s="267" t="s">
        <v>1264</v>
      </c>
      <c r="C21" s="135" t="s">
        <v>1265</v>
      </c>
      <c r="D21" s="136">
        <v>1</v>
      </c>
      <c r="E21" s="135" t="s">
        <v>1266</v>
      </c>
    </row>
    <row r="22" spans="2:5" ht="25.5" customHeight="1">
      <c r="B22" s="267"/>
      <c r="C22" s="135" t="s">
        <v>1267</v>
      </c>
      <c r="D22" s="136">
        <v>2</v>
      </c>
      <c r="E22" s="135" t="s">
        <v>1268</v>
      </c>
    </row>
    <row r="24" spans="2:5">
      <c r="B24" s="264" t="s">
        <v>1247</v>
      </c>
      <c r="C24" s="265"/>
      <c r="D24" s="265"/>
      <c r="E24" s="266"/>
    </row>
    <row r="25" spans="2:5">
      <c r="B25" s="55" t="s">
        <v>81</v>
      </c>
      <c r="C25" s="55" t="s">
        <v>1248</v>
      </c>
      <c r="D25" s="55" t="s">
        <v>1249</v>
      </c>
      <c r="E25" s="55" t="s">
        <v>202</v>
      </c>
    </row>
    <row r="26" spans="2:5" ht="89.25">
      <c r="B26" s="267" t="s">
        <v>166</v>
      </c>
      <c r="C26" s="135" t="s">
        <v>1269</v>
      </c>
      <c r="D26" s="136">
        <v>1000</v>
      </c>
      <c r="E26" s="135" t="s">
        <v>1270</v>
      </c>
    </row>
    <row r="27" spans="2:5" ht="76.5">
      <c r="B27" s="267"/>
      <c r="C27" s="135" t="s">
        <v>1271</v>
      </c>
      <c r="D27" s="136">
        <v>1001</v>
      </c>
      <c r="E27" s="135" t="s">
        <v>1272</v>
      </c>
    </row>
    <row r="28" spans="2:5" ht="89.25">
      <c r="B28" s="267"/>
      <c r="C28" s="135" t="s">
        <v>1273</v>
      </c>
      <c r="D28" s="136">
        <v>1010</v>
      </c>
      <c r="E28" s="135" t="s">
        <v>1274</v>
      </c>
    </row>
    <row r="29" spans="2:5" ht="76.5">
      <c r="B29" s="267"/>
      <c r="C29" s="135" t="s">
        <v>1275</v>
      </c>
      <c r="D29" s="136">
        <v>1011</v>
      </c>
      <c r="E29" s="135" t="s">
        <v>1276</v>
      </c>
    </row>
    <row r="30" spans="2:5" ht="63.75">
      <c r="B30" s="267"/>
      <c r="C30" s="135" t="s">
        <v>1277</v>
      </c>
      <c r="D30" s="136">
        <v>1030</v>
      </c>
      <c r="E30" s="135" t="s">
        <v>1278</v>
      </c>
    </row>
    <row r="31" spans="2:5" ht="89.25">
      <c r="B31" s="267"/>
      <c r="C31" s="135" t="s">
        <v>1279</v>
      </c>
      <c r="D31" s="136">
        <v>1032</v>
      </c>
      <c r="E31" s="135" t="s">
        <v>1280</v>
      </c>
    </row>
    <row r="32" spans="2:5" ht="76.5">
      <c r="B32" s="267"/>
      <c r="C32" s="135" t="s">
        <v>1281</v>
      </c>
      <c r="D32" s="136">
        <v>1020</v>
      </c>
      <c r="E32" s="135" t="s">
        <v>1282</v>
      </c>
    </row>
    <row r="33" spans="2:5" ht="63.75">
      <c r="B33" s="267"/>
      <c r="C33" s="135" t="s">
        <v>1283</v>
      </c>
      <c r="D33" s="136">
        <v>1031</v>
      </c>
      <c r="E33" s="135" t="s">
        <v>1278</v>
      </c>
    </row>
    <row r="34" spans="2:5" ht="102">
      <c r="B34" s="267"/>
      <c r="C34" s="135" t="s">
        <v>1284</v>
      </c>
      <c r="D34" s="136">
        <v>1033</v>
      </c>
      <c r="E34" s="135" t="s">
        <v>1285</v>
      </c>
    </row>
    <row r="35" spans="2:5" ht="76.5">
      <c r="B35" s="267"/>
      <c r="C35" s="135" t="s">
        <v>1286</v>
      </c>
      <c r="D35" s="136">
        <v>2900</v>
      </c>
      <c r="E35" s="135" t="s">
        <v>1287</v>
      </c>
    </row>
    <row r="37" spans="2:5">
      <c r="B37" s="264" t="s">
        <v>1247</v>
      </c>
      <c r="C37" s="265"/>
      <c r="D37" s="265"/>
      <c r="E37" s="266"/>
    </row>
    <row r="38" spans="2:5">
      <c r="B38" s="55" t="s">
        <v>81</v>
      </c>
      <c r="C38" s="55" t="s">
        <v>1248</v>
      </c>
      <c r="D38" s="55" t="s">
        <v>1249</v>
      </c>
      <c r="E38" s="55" t="s">
        <v>202</v>
      </c>
    </row>
    <row r="39" spans="2:5" ht="63.75">
      <c r="B39" s="262" t="s">
        <v>196</v>
      </c>
      <c r="C39" s="150" t="s">
        <v>1288</v>
      </c>
      <c r="D39" s="151">
        <v>1</v>
      </c>
      <c r="E39" s="199" t="s">
        <v>1289</v>
      </c>
    </row>
    <row r="40" spans="2:5" ht="89.25">
      <c r="B40" s="263"/>
      <c r="C40" s="150" t="s">
        <v>1290</v>
      </c>
      <c r="D40" s="151">
        <v>2</v>
      </c>
      <c r="E40" s="199" t="s">
        <v>1291</v>
      </c>
    </row>
    <row r="41" spans="2:5" ht="102">
      <c r="B41" s="263"/>
      <c r="C41" s="150" t="s">
        <v>1292</v>
      </c>
      <c r="D41" s="151">
        <v>3</v>
      </c>
      <c r="E41" s="199" t="s">
        <v>1293</v>
      </c>
    </row>
    <row r="42" spans="2:5" ht="217.5" customHeight="1">
      <c r="B42" s="263"/>
      <c r="C42" s="150" t="s">
        <v>1294</v>
      </c>
      <c r="D42" s="151">
        <v>4</v>
      </c>
      <c r="E42" s="199" t="s">
        <v>1295</v>
      </c>
    </row>
    <row r="43" spans="2:5" ht="102">
      <c r="B43" s="263"/>
      <c r="C43" s="150" t="s">
        <v>1296</v>
      </c>
      <c r="D43" s="151">
        <v>5</v>
      </c>
      <c r="E43" s="183" t="s">
        <v>1297</v>
      </c>
    </row>
    <row r="44" spans="2:5">
      <c r="B44" s="263"/>
      <c r="C44" s="150" t="s">
        <v>1298</v>
      </c>
      <c r="D44" s="151">
        <v>6</v>
      </c>
      <c r="E44" s="199" t="s">
        <v>1299</v>
      </c>
    </row>
  </sheetData>
  <sheetProtection sheet="1" formatCells="0" formatColumns="0" formatRows="0" insertColumns="0" insertRows="0" insertHyperlinks="0" deleteColumns="0" deleteRows="0" pivotTables="0"/>
  <mergeCells count="15">
    <mergeCell ref="B16:B17"/>
    <mergeCell ref="B6:E6"/>
    <mergeCell ref="B8:B12"/>
    <mergeCell ref="B14:E14"/>
    <mergeCell ref="B1:E1"/>
    <mergeCell ref="C2:D2"/>
    <mergeCell ref="C3:D3"/>
    <mergeCell ref="E2:E3"/>
    <mergeCell ref="B4:E4"/>
    <mergeCell ref="B39:B44"/>
    <mergeCell ref="B19:E19"/>
    <mergeCell ref="B21:B22"/>
    <mergeCell ref="B24:E24"/>
    <mergeCell ref="B26:B35"/>
    <mergeCell ref="B37:E37"/>
  </mergeCells>
  <pageMargins left="0.7" right="0.7" top="0.75" bottom="0.75" header="0.3" footer="0.3"/>
  <pageSetup scale="77"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B1:XFD361"/>
  <sheetViews>
    <sheetView showGridLines="0" zoomScale="89" zoomScaleNormal="89" workbookViewId="0">
      <selection activeCell="I11" sqref="I11"/>
    </sheetView>
  </sheetViews>
  <sheetFormatPr baseColWidth="10" defaultColWidth="11.42578125" defaultRowHeight="15"/>
  <cols>
    <col min="1" max="1" width="3.42578125" customWidth="1"/>
    <col min="2" max="2" width="17" customWidth="1"/>
    <col min="3" max="3" width="32.28515625" customWidth="1"/>
    <col min="4" max="4" width="29.42578125" customWidth="1"/>
    <col min="5" max="5" width="29" customWidth="1"/>
  </cols>
  <sheetData>
    <row r="1" spans="2:3071 3074:6143 6146:9215 9218:12287 12290:15359 15362:16384" ht="15.75">
      <c r="B1" s="240"/>
      <c r="C1" s="241"/>
      <c r="D1" s="241"/>
      <c r="E1" s="242"/>
    </row>
    <row r="2" spans="2:3071 3074:6143 6146:9215 9218:12287 12290:15359 15362:16384" ht="30" customHeight="1">
      <c r="B2" s="103" t="s">
        <v>0</v>
      </c>
      <c r="C2" s="281" t="s">
        <v>1</v>
      </c>
      <c r="D2" s="282"/>
      <c r="E2" s="273"/>
    </row>
    <row r="3" spans="2:3071 3074:6143 6146:9215 9218:12287 12290:15359 15362:16384" ht="30" customHeight="1">
      <c r="B3" s="98" t="s">
        <v>2</v>
      </c>
      <c r="C3" s="271" t="s">
        <v>3</v>
      </c>
      <c r="D3" s="272"/>
      <c r="E3" s="274"/>
    </row>
    <row r="4" spans="2:3071 3074:6143 6146:9215 9218:12287 12290:15359 15362:16384" ht="32.25" customHeight="1">
      <c r="B4" s="243" t="s">
        <v>4</v>
      </c>
      <c r="C4" s="244"/>
      <c r="D4" s="244"/>
      <c r="E4" s="245"/>
    </row>
    <row r="6" spans="2:3071 3074:6143 6146:9215 9218:12287 12290:15359 15362:16384">
      <c r="B6" s="275" t="s">
        <v>1300</v>
      </c>
      <c r="C6" s="276"/>
      <c r="D6" s="276"/>
      <c r="E6" s="277"/>
    </row>
    <row r="7" spans="2:3071 3074:6143 6146:9215 9218:12287 12290:15359 15362:16384">
      <c r="B7" s="25"/>
      <c r="C7" s="25"/>
      <c r="D7" s="25"/>
      <c r="E7" s="25"/>
      <c r="H7" s="25"/>
      <c r="I7" s="25"/>
      <c r="J7" s="25"/>
      <c r="K7" s="25"/>
      <c r="N7" s="25"/>
      <c r="O7" s="25"/>
      <c r="P7" s="25"/>
      <c r="Q7" s="25"/>
      <c r="T7" s="25"/>
      <c r="U7" s="25"/>
      <c r="V7" s="25"/>
      <c r="W7" s="25"/>
      <c r="Z7" s="25"/>
      <c r="AA7" s="25"/>
      <c r="AB7" s="25"/>
      <c r="AC7" s="25"/>
      <c r="AF7" s="25"/>
      <c r="AG7" s="25"/>
      <c r="AH7" s="25"/>
      <c r="AI7" s="25"/>
      <c r="AL7" s="25"/>
      <c r="AM7" s="25"/>
      <c r="AN7" s="25"/>
      <c r="AO7" s="25"/>
      <c r="AR7" s="25"/>
      <c r="AS7" s="25"/>
      <c r="AT7" s="25"/>
      <c r="AU7" s="25"/>
      <c r="AX7" s="25"/>
      <c r="AY7" s="25"/>
      <c r="AZ7" s="25"/>
      <c r="BA7" s="25"/>
      <c r="BD7" s="25"/>
      <c r="BE7" s="25"/>
      <c r="BF7" s="25"/>
      <c r="BG7" s="25"/>
      <c r="BJ7" s="25"/>
      <c r="BK7" s="25"/>
      <c r="BL7" s="25"/>
      <c r="BM7" s="25"/>
      <c r="BP7" s="25"/>
      <c r="BQ7" s="25"/>
      <c r="BR7" s="25"/>
      <c r="BS7" s="25"/>
      <c r="BV7" s="25"/>
      <c r="BW7" s="25"/>
      <c r="BX7" s="25"/>
      <c r="BY7" s="25"/>
      <c r="CB7" s="25"/>
      <c r="CC7" s="25"/>
      <c r="CD7" s="25"/>
      <c r="CE7" s="25"/>
      <c r="CH7" s="25"/>
      <c r="CI7" s="25"/>
      <c r="CJ7" s="25"/>
      <c r="CK7" s="25"/>
      <c r="CN7" s="25"/>
      <c r="CO7" s="25"/>
      <c r="CP7" s="25"/>
      <c r="CQ7" s="25"/>
      <c r="CT7" s="25"/>
      <c r="CU7" s="25"/>
      <c r="CV7" s="25"/>
      <c r="CW7" s="25"/>
      <c r="CZ7" s="25"/>
      <c r="DA7" s="25"/>
      <c r="DB7" s="25"/>
      <c r="DC7" s="25"/>
      <c r="DF7" s="25"/>
      <c r="DG7" s="25"/>
      <c r="DH7" s="25"/>
      <c r="DI7" s="25"/>
      <c r="DL7" s="25"/>
      <c r="DM7" s="25"/>
      <c r="DN7" s="25"/>
      <c r="DO7" s="25"/>
      <c r="DR7" s="25"/>
      <c r="DS7" s="25"/>
      <c r="DT7" s="25"/>
      <c r="DU7" s="25"/>
      <c r="DX7" s="25"/>
      <c r="DY7" s="25"/>
      <c r="DZ7" s="25"/>
      <c r="EA7" s="25"/>
      <c r="ED7" s="25"/>
      <c r="EE7" s="25"/>
      <c r="EF7" s="25"/>
      <c r="EG7" s="25"/>
      <c r="EJ7" s="25"/>
      <c r="EK7" s="25"/>
      <c r="EL7" s="25"/>
      <c r="EM7" s="25"/>
      <c r="EP7" s="25"/>
      <c r="EQ7" s="25"/>
      <c r="ER7" s="25"/>
      <c r="ES7" s="25"/>
      <c r="EV7" s="25"/>
      <c r="EW7" s="25"/>
      <c r="EX7" s="25"/>
      <c r="EY7" s="25"/>
      <c r="FB7" s="25"/>
      <c r="FC7" s="25"/>
      <c r="FD7" s="25"/>
      <c r="FE7" s="25"/>
      <c r="FH7" s="25"/>
      <c r="FI7" s="25"/>
      <c r="FJ7" s="25"/>
      <c r="FK7" s="25"/>
      <c r="FN7" s="25"/>
      <c r="FO7" s="25"/>
      <c r="FP7" s="25"/>
      <c r="FQ7" s="25"/>
      <c r="FT7" s="25"/>
      <c r="FU7" s="25"/>
      <c r="FV7" s="25"/>
      <c r="FW7" s="25"/>
      <c r="FZ7" s="25"/>
      <c r="GA7" s="25"/>
      <c r="GB7" s="25"/>
      <c r="GC7" s="25"/>
      <c r="GF7" s="25"/>
      <c r="GG7" s="25"/>
      <c r="GH7" s="25"/>
      <c r="GI7" s="25"/>
      <c r="GL7" s="25"/>
      <c r="GM7" s="25"/>
      <c r="GN7" s="25"/>
      <c r="GO7" s="25"/>
      <c r="GR7" s="25"/>
      <c r="GS7" s="25"/>
      <c r="GT7" s="25"/>
      <c r="GU7" s="25"/>
      <c r="GX7" s="25"/>
      <c r="GY7" s="25"/>
      <c r="GZ7" s="25"/>
      <c r="HA7" s="25"/>
      <c r="HD7" s="25"/>
      <c r="HE7" s="25"/>
      <c r="HF7" s="25"/>
      <c r="HG7" s="25"/>
      <c r="HJ7" s="25"/>
      <c r="HK7" s="25"/>
      <c r="HL7" s="25"/>
      <c r="HM7" s="25"/>
      <c r="HP7" s="25"/>
      <c r="HQ7" s="25"/>
      <c r="HR7" s="25"/>
      <c r="HS7" s="25"/>
      <c r="HV7" s="25"/>
      <c r="HW7" s="25"/>
      <c r="HX7" s="25"/>
      <c r="HY7" s="25"/>
      <c r="IB7" s="25"/>
      <c r="IC7" s="25"/>
      <c r="ID7" s="25"/>
      <c r="IE7" s="25"/>
      <c r="IH7" s="25"/>
      <c r="II7" s="25"/>
      <c r="IJ7" s="25"/>
      <c r="IK7" s="25"/>
      <c r="IN7" s="25"/>
      <c r="IO7" s="25"/>
      <c r="IP7" s="25"/>
      <c r="IQ7" s="25"/>
      <c r="IT7" s="25"/>
      <c r="IU7" s="25"/>
      <c r="IV7" s="25"/>
      <c r="IW7" s="25"/>
      <c r="IZ7" s="25"/>
      <c r="JA7" s="25"/>
      <c r="JB7" s="25"/>
      <c r="JC7" s="25"/>
      <c r="JF7" s="25"/>
      <c r="JG7" s="25"/>
      <c r="JH7" s="25"/>
      <c r="JI7" s="25"/>
      <c r="JL7" s="25"/>
      <c r="JM7" s="25"/>
      <c r="JN7" s="25"/>
      <c r="JO7" s="25"/>
      <c r="JR7" s="25"/>
      <c r="JS7" s="25"/>
      <c r="JT7" s="25"/>
      <c r="JU7" s="25"/>
      <c r="JX7" s="25"/>
      <c r="JY7" s="25"/>
      <c r="JZ7" s="25"/>
      <c r="KA7" s="25"/>
      <c r="KD7" s="25"/>
      <c r="KE7" s="25"/>
      <c r="KF7" s="25"/>
      <c r="KG7" s="25"/>
      <c r="KJ7" s="25"/>
      <c r="KK7" s="25"/>
      <c r="KL7" s="25"/>
      <c r="KM7" s="25"/>
      <c r="KP7" s="25"/>
      <c r="KQ7" s="25"/>
      <c r="KR7" s="25"/>
      <c r="KS7" s="25"/>
      <c r="KV7" s="25"/>
      <c r="KW7" s="25"/>
      <c r="KX7" s="25"/>
      <c r="KY7" s="25"/>
      <c r="LB7" s="25"/>
      <c r="LC7" s="25"/>
      <c r="LD7" s="25"/>
      <c r="LE7" s="25"/>
      <c r="LH7" s="25"/>
      <c r="LI7" s="25"/>
      <c r="LJ7" s="25"/>
      <c r="LK7" s="25"/>
      <c r="LN7" s="25"/>
      <c r="LO7" s="25"/>
      <c r="LP7" s="25"/>
      <c r="LQ7" s="25"/>
      <c r="LT7" s="25"/>
      <c r="LU7" s="25"/>
      <c r="LV7" s="25"/>
      <c r="LW7" s="25"/>
      <c r="LZ7" s="25"/>
      <c r="MA7" s="25"/>
      <c r="MB7" s="25"/>
      <c r="MC7" s="25"/>
      <c r="MF7" s="25"/>
      <c r="MG7" s="25"/>
      <c r="MH7" s="25"/>
      <c r="MI7" s="25"/>
      <c r="ML7" s="25"/>
      <c r="MM7" s="25"/>
      <c r="MN7" s="25"/>
      <c r="MO7" s="25"/>
      <c r="MR7" s="25"/>
      <c r="MS7" s="25"/>
      <c r="MT7" s="25"/>
      <c r="MU7" s="25"/>
      <c r="MX7" s="25"/>
      <c r="MY7" s="25"/>
      <c r="MZ7" s="25"/>
      <c r="NA7" s="25"/>
      <c r="ND7" s="25"/>
      <c r="NE7" s="25"/>
      <c r="NF7" s="25"/>
      <c r="NG7" s="25"/>
      <c r="NJ7" s="25"/>
      <c r="NK7" s="25"/>
      <c r="NL7" s="25"/>
      <c r="NM7" s="25"/>
      <c r="NP7" s="25"/>
      <c r="NQ7" s="25"/>
      <c r="NR7" s="25"/>
      <c r="NS7" s="25"/>
      <c r="NV7" s="25"/>
      <c r="NW7" s="25"/>
      <c r="NX7" s="25"/>
      <c r="NY7" s="25"/>
      <c r="OB7" s="25"/>
      <c r="OC7" s="25"/>
      <c r="OD7" s="25"/>
      <c r="OE7" s="25"/>
      <c r="OH7" s="25"/>
      <c r="OI7" s="25"/>
      <c r="OJ7" s="25"/>
      <c r="OK7" s="25"/>
      <c r="ON7" s="25"/>
      <c r="OO7" s="25"/>
      <c r="OP7" s="25"/>
      <c r="OQ7" s="25"/>
      <c r="OT7" s="25"/>
      <c r="OU7" s="25"/>
      <c r="OV7" s="25"/>
      <c r="OW7" s="25"/>
      <c r="OZ7" s="25"/>
      <c r="PA7" s="25"/>
      <c r="PB7" s="25"/>
      <c r="PC7" s="25"/>
      <c r="PF7" s="25"/>
      <c r="PG7" s="25"/>
      <c r="PH7" s="25"/>
      <c r="PI7" s="25"/>
      <c r="PL7" s="25"/>
      <c r="PM7" s="25"/>
      <c r="PN7" s="25"/>
      <c r="PO7" s="25"/>
      <c r="PR7" s="25"/>
      <c r="PS7" s="25"/>
      <c r="PT7" s="25"/>
      <c r="PU7" s="25"/>
      <c r="PX7" s="25"/>
      <c r="PY7" s="25"/>
      <c r="PZ7" s="25"/>
      <c r="QA7" s="25"/>
      <c r="QD7" s="25"/>
      <c r="QE7" s="25"/>
      <c r="QF7" s="25"/>
      <c r="QG7" s="25"/>
      <c r="QJ7" s="25"/>
      <c r="QK7" s="25"/>
      <c r="QL7" s="25"/>
      <c r="QM7" s="25"/>
      <c r="QP7" s="25"/>
      <c r="QQ7" s="25"/>
      <c r="QR7" s="25"/>
      <c r="QS7" s="25"/>
      <c r="QV7" s="25"/>
      <c r="QW7" s="25"/>
      <c r="QX7" s="25"/>
      <c r="QY7" s="25"/>
      <c r="RB7" s="25"/>
      <c r="RC7" s="25"/>
      <c r="RD7" s="25"/>
      <c r="RE7" s="25"/>
      <c r="RH7" s="25"/>
      <c r="RI7" s="25"/>
      <c r="RJ7" s="25"/>
      <c r="RK7" s="25"/>
      <c r="RN7" s="25"/>
      <c r="RO7" s="25"/>
      <c r="RP7" s="25"/>
      <c r="RQ7" s="25"/>
      <c r="RT7" s="25"/>
      <c r="RU7" s="25"/>
      <c r="RV7" s="25"/>
      <c r="RW7" s="25"/>
      <c r="RZ7" s="25"/>
      <c r="SA7" s="25"/>
      <c r="SB7" s="25"/>
      <c r="SC7" s="25"/>
      <c r="SF7" s="25"/>
      <c r="SG7" s="25"/>
      <c r="SH7" s="25"/>
      <c r="SI7" s="25"/>
      <c r="SL7" s="25"/>
      <c r="SM7" s="25"/>
      <c r="SN7" s="25"/>
      <c r="SO7" s="25"/>
      <c r="SR7" s="25"/>
      <c r="SS7" s="25"/>
      <c r="ST7" s="25"/>
      <c r="SU7" s="25"/>
      <c r="SX7" s="25"/>
      <c r="SY7" s="25"/>
      <c r="SZ7" s="25"/>
      <c r="TA7" s="25"/>
      <c r="TD7" s="25"/>
      <c r="TE7" s="25"/>
      <c r="TF7" s="25"/>
      <c r="TG7" s="25"/>
      <c r="TJ7" s="25"/>
      <c r="TK7" s="25"/>
      <c r="TL7" s="25"/>
      <c r="TM7" s="25"/>
      <c r="TP7" s="25"/>
      <c r="TQ7" s="25"/>
      <c r="TR7" s="25"/>
      <c r="TS7" s="25"/>
      <c r="TV7" s="25"/>
      <c r="TW7" s="25"/>
      <c r="TX7" s="25"/>
      <c r="TY7" s="25"/>
      <c r="UB7" s="25"/>
      <c r="UC7" s="25"/>
      <c r="UD7" s="25"/>
      <c r="UE7" s="25"/>
      <c r="UH7" s="25"/>
      <c r="UI7" s="25"/>
      <c r="UJ7" s="25"/>
      <c r="UK7" s="25"/>
      <c r="UN7" s="25"/>
      <c r="UO7" s="25"/>
      <c r="UP7" s="25"/>
      <c r="UQ7" s="25"/>
      <c r="UT7" s="25"/>
      <c r="UU7" s="25"/>
      <c r="UV7" s="25"/>
      <c r="UW7" s="25"/>
      <c r="UZ7" s="25"/>
      <c r="VA7" s="25"/>
      <c r="VB7" s="25"/>
      <c r="VC7" s="25"/>
      <c r="VF7" s="25"/>
      <c r="VG7" s="25"/>
      <c r="VH7" s="25"/>
      <c r="VI7" s="25"/>
      <c r="VL7" s="25"/>
      <c r="VM7" s="25"/>
      <c r="VN7" s="25"/>
      <c r="VO7" s="25"/>
      <c r="VR7" s="25"/>
      <c r="VS7" s="25"/>
      <c r="VT7" s="25"/>
      <c r="VU7" s="25"/>
      <c r="VX7" s="25"/>
      <c r="VY7" s="25"/>
      <c r="VZ7" s="25"/>
      <c r="WA7" s="25"/>
      <c r="WD7" s="25"/>
      <c r="WE7" s="25"/>
      <c r="WF7" s="25"/>
      <c r="WG7" s="25"/>
      <c r="WJ7" s="25"/>
      <c r="WK7" s="25"/>
      <c r="WL7" s="25"/>
      <c r="WM7" s="25"/>
      <c r="WP7" s="25"/>
      <c r="WQ7" s="25"/>
      <c r="WR7" s="25"/>
      <c r="WS7" s="25"/>
      <c r="WV7" s="25"/>
      <c r="WW7" s="25"/>
      <c r="WX7" s="25"/>
      <c r="WY7" s="25"/>
      <c r="XB7" s="25"/>
      <c r="XC7" s="25"/>
      <c r="XD7" s="25"/>
      <c r="XE7" s="25"/>
      <c r="XH7" s="25"/>
      <c r="XI7" s="25"/>
      <c r="XJ7" s="25"/>
      <c r="XK7" s="25"/>
      <c r="XN7" s="25"/>
      <c r="XO7" s="25"/>
      <c r="XP7" s="25"/>
      <c r="XQ7" s="25"/>
      <c r="XT7" s="25"/>
      <c r="XU7" s="25"/>
      <c r="XV7" s="25"/>
      <c r="XW7" s="25"/>
      <c r="XZ7" s="25"/>
      <c r="YA7" s="25"/>
      <c r="YB7" s="25"/>
      <c r="YC7" s="25"/>
      <c r="YF7" s="25"/>
      <c r="YG7" s="25"/>
      <c r="YH7" s="25"/>
      <c r="YI7" s="25"/>
      <c r="YL7" s="25"/>
      <c r="YM7" s="25"/>
      <c r="YN7" s="25"/>
      <c r="YO7" s="25"/>
      <c r="YR7" s="25"/>
      <c r="YS7" s="25"/>
      <c r="YT7" s="25"/>
      <c r="YU7" s="25"/>
      <c r="YX7" s="25"/>
      <c r="YY7" s="25"/>
      <c r="YZ7" s="25"/>
      <c r="ZA7" s="25"/>
      <c r="ZD7" s="25"/>
      <c r="ZE7" s="25"/>
      <c r="ZF7" s="25"/>
      <c r="ZG7" s="25"/>
      <c r="ZJ7" s="25"/>
      <c r="ZK7" s="25"/>
      <c r="ZL7" s="25"/>
      <c r="ZM7" s="25"/>
      <c r="ZP7" s="25"/>
      <c r="ZQ7" s="25"/>
      <c r="ZR7" s="25"/>
      <c r="ZS7" s="25"/>
      <c r="ZV7" s="25"/>
      <c r="ZW7" s="25"/>
      <c r="ZX7" s="25"/>
      <c r="ZY7" s="25"/>
      <c r="AAB7" s="25"/>
      <c r="AAC7" s="25"/>
      <c r="AAD7" s="25"/>
      <c r="AAE7" s="25"/>
      <c r="AAH7" s="25"/>
      <c r="AAI7" s="25"/>
      <c r="AAJ7" s="25"/>
      <c r="AAK7" s="25"/>
      <c r="AAN7" s="25"/>
      <c r="AAO7" s="25"/>
      <c r="AAP7" s="25"/>
      <c r="AAQ7" s="25"/>
      <c r="AAT7" s="25"/>
      <c r="AAU7" s="25"/>
      <c r="AAV7" s="25"/>
      <c r="AAW7" s="25"/>
      <c r="AAZ7" s="25"/>
      <c r="ABA7" s="25"/>
      <c r="ABB7" s="25"/>
      <c r="ABC7" s="25"/>
      <c r="ABF7" s="25"/>
      <c r="ABG7" s="25"/>
      <c r="ABH7" s="25"/>
      <c r="ABI7" s="25"/>
      <c r="ABL7" s="25"/>
      <c r="ABM7" s="25"/>
      <c r="ABN7" s="25"/>
      <c r="ABO7" s="25"/>
      <c r="ABR7" s="25"/>
      <c r="ABS7" s="25"/>
      <c r="ABT7" s="25"/>
      <c r="ABU7" s="25"/>
      <c r="ABX7" s="25"/>
      <c r="ABY7" s="25"/>
      <c r="ABZ7" s="25"/>
      <c r="ACA7" s="25"/>
      <c r="ACD7" s="25"/>
      <c r="ACE7" s="25"/>
      <c r="ACF7" s="25"/>
      <c r="ACG7" s="25"/>
      <c r="ACJ7" s="25"/>
      <c r="ACK7" s="25"/>
      <c r="ACL7" s="25"/>
      <c r="ACM7" s="25"/>
      <c r="ACP7" s="25"/>
      <c r="ACQ7" s="25"/>
      <c r="ACR7" s="25"/>
      <c r="ACS7" s="25"/>
      <c r="ACV7" s="25"/>
      <c r="ACW7" s="25"/>
      <c r="ACX7" s="25"/>
      <c r="ACY7" s="25"/>
      <c r="ADB7" s="25"/>
      <c r="ADC7" s="25"/>
      <c r="ADD7" s="25"/>
      <c r="ADE7" s="25"/>
      <c r="ADH7" s="25"/>
      <c r="ADI7" s="25"/>
      <c r="ADJ7" s="25"/>
      <c r="ADK7" s="25"/>
      <c r="ADN7" s="25"/>
      <c r="ADO7" s="25"/>
      <c r="ADP7" s="25"/>
      <c r="ADQ7" s="25"/>
      <c r="ADT7" s="25"/>
      <c r="ADU7" s="25"/>
      <c r="ADV7" s="25"/>
      <c r="ADW7" s="25"/>
      <c r="ADZ7" s="25"/>
      <c r="AEA7" s="25"/>
      <c r="AEB7" s="25"/>
      <c r="AEC7" s="25"/>
      <c r="AEF7" s="25"/>
      <c r="AEG7" s="25"/>
      <c r="AEH7" s="25"/>
      <c r="AEI7" s="25"/>
      <c r="AEL7" s="25"/>
      <c r="AEM7" s="25"/>
      <c r="AEN7" s="25"/>
      <c r="AEO7" s="25"/>
      <c r="AER7" s="25"/>
      <c r="AES7" s="25"/>
      <c r="AET7" s="25"/>
      <c r="AEU7" s="25"/>
      <c r="AEX7" s="25"/>
      <c r="AEY7" s="25"/>
      <c r="AEZ7" s="25"/>
      <c r="AFA7" s="25"/>
      <c r="AFD7" s="25"/>
      <c r="AFE7" s="25"/>
      <c r="AFF7" s="25"/>
      <c r="AFG7" s="25"/>
      <c r="AFJ7" s="25"/>
      <c r="AFK7" s="25"/>
      <c r="AFL7" s="25"/>
      <c r="AFM7" s="25"/>
      <c r="AFP7" s="25"/>
      <c r="AFQ7" s="25"/>
      <c r="AFR7" s="25"/>
      <c r="AFS7" s="25"/>
      <c r="AFV7" s="25"/>
      <c r="AFW7" s="25"/>
      <c r="AFX7" s="25"/>
      <c r="AFY7" s="25"/>
      <c r="AGB7" s="25"/>
      <c r="AGC7" s="25"/>
      <c r="AGD7" s="25"/>
      <c r="AGE7" s="25"/>
      <c r="AGH7" s="25"/>
      <c r="AGI7" s="25"/>
      <c r="AGJ7" s="25"/>
      <c r="AGK7" s="25"/>
      <c r="AGN7" s="25"/>
      <c r="AGO7" s="25"/>
      <c r="AGP7" s="25"/>
      <c r="AGQ7" s="25"/>
      <c r="AGT7" s="25"/>
      <c r="AGU7" s="25"/>
      <c r="AGV7" s="25"/>
      <c r="AGW7" s="25"/>
      <c r="AGZ7" s="25"/>
      <c r="AHA7" s="25"/>
      <c r="AHB7" s="25"/>
      <c r="AHC7" s="25"/>
      <c r="AHF7" s="25"/>
      <c r="AHG7" s="25"/>
      <c r="AHH7" s="25"/>
      <c r="AHI7" s="25"/>
      <c r="AHL7" s="25"/>
      <c r="AHM7" s="25"/>
      <c r="AHN7" s="25"/>
      <c r="AHO7" s="25"/>
      <c r="AHR7" s="25"/>
      <c r="AHS7" s="25"/>
      <c r="AHT7" s="25"/>
      <c r="AHU7" s="25"/>
      <c r="AHX7" s="25"/>
      <c r="AHY7" s="25"/>
      <c r="AHZ7" s="25"/>
      <c r="AIA7" s="25"/>
      <c r="AID7" s="25"/>
      <c r="AIE7" s="25"/>
      <c r="AIF7" s="25"/>
      <c r="AIG7" s="25"/>
      <c r="AIJ7" s="25"/>
      <c r="AIK7" s="25"/>
      <c r="AIL7" s="25"/>
      <c r="AIM7" s="25"/>
      <c r="AIP7" s="25"/>
      <c r="AIQ7" s="25"/>
      <c r="AIR7" s="25"/>
      <c r="AIS7" s="25"/>
      <c r="AIV7" s="25"/>
      <c r="AIW7" s="25"/>
      <c r="AIX7" s="25"/>
      <c r="AIY7" s="25"/>
      <c r="AJB7" s="25"/>
      <c r="AJC7" s="25"/>
      <c r="AJD7" s="25"/>
      <c r="AJE7" s="25"/>
      <c r="AJH7" s="25"/>
      <c r="AJI7" s="25"/>
      <c r="AJJ7" s="25"/>
      <c r="AJK7" s="25"/>
      <c r="AJN7" s="25"/>
      <c r="AJO7" s="25"/>
      <c r="AJP7" s="25"/>
      <c r="AJQ7" s="25"/>
      <c r="AJT7" s="25"/>
      <c r="AJU7" s="25"/>
      <c r="AJV7" s="25"/>
      <c r="AJW7" s="25"/>
      <c r="AJZ7" s="25"/>
      <c r="AKA7" s="25"/>
      <c r="AKB7" s="25"/>
      <c r="AKC7" s="25"/>
      <c r="AKF7" s="25"/>
      <c r="AKG7" s="25"/>
      <c r="AKH7" s="25"/>
      <c r="AKI7" s="25"/>
      <c r="AKL7" s="25"/>
      <c r="AKM7" s="25"/>
      <c r="AKN7" s="25"/>
      <c r="AKO7" s="25"/>
      <c r="AKR7" s="25"/>
      <c r="AKS7" s="25"/>
      <c r="AKT7" s="25"/>
      <c r="AKU7" s="25"/>
      <c r="AKX7" s="25"/>
      <c r="AKY7" s="25"/>
      <c r="AKZ7" s="25"/>
      <c r="ALA7" s="25"/>
      <c r="ALD7" s="25"/>
      <c r="ALE7" s="25"/>
      <c r="ALF7" s="25"/>
      <c r="ALG7" s="25"/>
      <c r="ALJ7" s="25"/>
      <c r="ALK7" s="25"/>
      <c r="ALL7" s="25"/>
      <c r="ALM7" s="25"/>
      <c r="ALP7" s="25"/>
      <c r="ALQ7" s="25"/>
      <c r="ALR7" s="25"/>
      <c r="ALS7" s="25"/>
      <c r="ALV7" s="25"/>
      <c r="ALW7" s="25"/>
      <c r="ALX7" s="25"/>
      <c r="ALY7" s="25"/>
      <c r="AMB7" s="25"/>
      <c r="AMC7" s="25"/>
      <c r="AMD7" s="25"/>
      <c r="AME7" s="25"/>
      <c r="AMH7" s="25"/>
      <c r="AMI7" s="25"/>
      <c r="AMJ7" s="25"/>
      <c r="AMK7" s="25"/>
      <c r="AMN7" s="25"/>
      <c r="AMO7" s="25"/>
      <c r="AMP7" s="25"/>
      <c r="AMQ7" s="25"/>
      <c r="AMT7" s="25"/>
      <c r="AMU7" s="25"/>
      <c r="AMV7" s="25"/>
      <c r="AMW7" s="25"/>
      <c r="AMZ7" s="25"/>
      <c r="ANA7" s="25"/>
      <c r="ANB7" s="25"/>
      <c r="ANC7" s="25"/>
      <c r="ANF7" s="25"/>
      <c r="ANG7" s="25"/>
      <c r="ANH7" s="25"/>
      <c r="ANI7" s="25"/>
      <c r="ANL7" s="25"/>
      <c r="ANM7" s="25"/>
      <c r="ANN7" s="25"/>
      <c r="ANO7" s="25"/>
      <c r="ANR7" s="25"/>
      <c r="ANS7" s="25"/>
      <c r="ANT7" s="25"/>
      <c r="ANU7" s="25"/>
      <c r="ANX7" s="25"/>
      <c r="ANY7" s="25"/>
      <c r="ANZ7" s="25"/>
      <c r="AOA7" s="25"/>
      <c r="AOD7" s="25"/>
      <c r="AOE7" s="25"/>
      <c r="AOF7" s="25"/>
      <c r="AOG7" s="25"/>
      <c r="AOJ7" s="25"/>
      <c r="AOK7" s="25"/>
      <c r="AOL7" s="25"/>
      <c r="AOM7" s="25"/>
      <c r="AOP7" s="25"/>
      <c r="AOQ7" s="25"/>
      <c r="AOR7" s="25"/>
      <c r="AOS7" s="25"/>
      <c r="AOV7" s="25"/>
      <c r="AOW7" s="25"/>
      <c r="AOX7" s="25"/>
      <c r="AOY7" s="25"/>
      <c r="APB7" s="25"/>
      <c r="APC7" s="25"/>
      <c r="APD7" s="25"/>
      <c r="APE7" s="25"/>
      <c r="APH7" s="25"/>
      <c r="API7" s="25"/>
      <c r="APJ7" s="25"/>
      <c r="APK7" s="25"/>
      <c r="APN7" s="25"/>
      <c r="APO7" s="25"/>
      <c r="APP7" s="25"/>
      <c r="APQ7" s="25"/>
      <c r="APT7" s="25"/>
      <c r="APU7" s="25"/>
      <c r="APV7" s="25"/>
      <c r="APW7" s="25"/>
      <c r="APZ7" s="25"/>
      <c r="AQA7" s="25"/>
      <c r="AQB7" s="25"/>
      <c r="AQC7" s="25"/>
      <c r="AQF7" s="25"/>
      <c r="AQG7" s="25"/>
      <c r="AQH7" s="25"/>
      <c r="AQI7" s="25"/>
      <c r="AQL7" s="25"/>
      <c r="AQM7" s="25"/>
      <c r="AQN7" s="25"/>
      <c r="AQO7" s="25"/>
      <c r="AQR7" s="25"/>
      <c r="AQS7" s="25"/>
      <c r="AQT7" s="25"/>
      <c r="AQU7" s="25"/>
      <c r="AQX7" s="25"/>
      <c r="AQY7" s="25"/>
      <c r="AQZ7" s="25"/>
      <c r="ARA7" s="25"/>
      <c r="ARD7" s="25"/>
      <c r="ARE7" s="25"/>
      <c r="ARF7" s="25"/>
      <c r="ARG7" s="25"/>
      <c r="ARJ7" s="25"/>
      <c r="ARK7" s="25"/>
      <c r="ARL7" s="25"/>
      <c r="ARM7" s="25"/>
      <c r="ARP7" s="25"/>
      <c r="ARQ7" s="25"/>
      <c r="ARR7" s="25"/>
      <c r="ARS7" s="25"/>
      <c r="ARV7" s="25"/>
      <c r="ARW7" s="25"/>
      <c r="ARX7" s="25"/>
      <c r="ARY7" s="25"/>
      <c r="ASB7" s="25"/>
      <c r="ASC7" s="25"/>
      <c r="ASD7" s="25"/>
      <c r="ASE7" s="25"/>
      <c r="ASH7" s="25"/>
      <c r="ASI7" s="25"/>
      <c r="ASJ7" s="25"/>
      <c r="ASK7" s="25"/>
      <c r="ASN7" s="25"/>
      <c r="ASO7" s="25"/>
      <c r="ASP7" s="25"/>
      <c r="ASQ7" s="25"/>
      <c r="AST7" s="25"/>
      <c r="ASU7" s="25"/>
      <c r="ASV7" s="25"/>
      <c r="ASW7" s="25"/>
      <c r="ASZ7" s="25"/>
      <c r="ATA7" s="25"/>
      <c r="ATB7" s="25"/>
      <c r="ATC7" s="25"/>
      <c r="ATF7" s="25"/>
      <c r="ATG7" s="25"/>
      <c r="ATH7" s="25"/>
      <c r="ATI7" s="25"/>
      <c r="ATL7" s="25"/>
      <c r="ATM7" s="25"/>
      <c r="ATN7" s="25"/>
      <c r="ATO7" s="25"/>
      <c r="ATR7" s="25"/>
      <c r="ATS7" s="25"/>
      <c r="ATT7" s="25"/>
      <c r="ATU7" s="25"/>
      <c r="ATX7" s="25"/>
      <c r="ATY7" s="25"/>
      <c r="ATZ7" s="25"/>
      <c r="AUA7" s="25"/>
      <c r="AUD7" s="25"/>
      <c r="AUE7" s="25"/>
      <c r="AUF7" s="25"/>
      <c r="AUG7" s="25"/>
      <c r="AUJ7" s="25"/>
      <c r="AUK7" s="25"/>
      <c r="AUL7" s="25"/>
      <c r="AUM7" s="25"/>
      <c r="AUP7" s="25"/>
      <c r="AUQ7" s="25"/>
      <c r="AUR7" s="25"/>
      <c r="AUS7" s="25"/>
      <c r="AUV7" s="25"/>
      <c r="AUW7" s="25"/>
      <c r="AUX7" s="25"/>
      <c r="AUY7" s="25"/>
      <c r="AVB7" s="25"/>
      <c r="AVC7" s="25"/>
      <c r="AVD7" s="25"/>
      <c r="AVE7" s="25"/>
      <c r="AVH7" s="25"/>
      <c r="AVI7" s="25"/>
      <c r="AVJ7" s="25"/>
      <c r="AVK7" s="25"/>
      <c r="AVN7" s="25"/>
      <c r="AVO7" s="25"/>
      <c r="AVP7" s="25"/>
      <c r="AVQ7" s="25"/>
      <c r="AVT7" s="25"/>
      <c r="AVU7" s="25"/>
      <c r="AVV7" s="25"/>
      <c r="AVW7" s="25"/>
      <c r="AVZ7" s="25"/>
      <c r="AWA7" s="25"/>
      <c r="AWB7" s="25"/>
      <c r="AWC7" s="25"/>
      <c r="AWF7" s="25"/>
      <c r="AWG7" s="25"/>
      <c r="AWH7" s="25"/>
      <c r="AWI7" s="25"/>
      <c r="AWL7" s="25"/>
      <c r="AWM7" s="25"/>
      <c r="AWN7" s="25"/>
      <c r="AWO7" s="25"/>
      <c r="AWR7" s="25"/>
      <c r="AWS7" s="25"/>
      <c r="AWT7" s="25"/>
      <c r="AWU7" s="25"/>
      <c r="AWX7" s="25"/>
      <c r="AWY7" s="25"/>
      <c r="AWZ7" s="25"/>
      <c r="AXA7" s="25"/>
      <c r="AXD7" s="25"/>
      <c r="AXE7" s="25"/>
      <c r="AXF7" s="25"/>
      <c r="AXG7" s="25"/>
      <c r="AXJ7" s="25"/>
      <c r="AXK7" s="25"/>
      <c r="AXL7" s="25"/>
      <c r="AXM7" s="25"/>
      <c r="AXP7" s="25"/>
      <c r="AXQ7" s="25"/>
      <c r="AXR7" s="25"/>
      <c r="AXS7" s="25"/>
      <c r="AXV7" s="25"/>
      <c r="AXW7" s="25"/>
      <c r="AXX7" s="25"/>
      <c r="AXY7" s="25"/>
      <c r="AYB7" s="25"/>
      <c r="AYC7" s="25"/>
      <c r="AYD7" s="25"/>
      <c r="AYE7" s="25"/>
      <c r="AYH7" s="25"/>
      <c r="AYI7" s="25"/>
      <c r="AYJ7" s="25"/>
      <c r="AYK7" s="25"/>
      <c r="AYN7" s="25"/>
      <c r="AYO7" s="25"/>
      <c r="AYP7" s="25"/>
      <c r="AYQ7" s="25"/>
      <c r="AYT7" s="25"/>
      <c r="AYU7" s="25"/>
      <c r="AYV7" s="25"/>
      <c r="AYW7" s="25"/>
      <c r="AYZ7" s="25"/>
      <c r="AZA7" s="25"/>
      <c r="AZB7" s="25"/>
      <c r="AZC7" s="25"/>
      <c r="AZF7" s="25"/>
      <c r="AZG7" s="25"/>
      <c r="AZH7" s="25"/>
      <c r="AZI7" s="25"/>
      <c r="AZL7" s="25"/>
      <c r="AZM7" s="25"/>
      <c r="AZN7" s="25"/>
      <c r="AZO7" s="25"/>
      <c r="AZR7" s="25"/>
      <c r="AZS7" s="25"/>
      <c r="AZT7" s="25"/>
      <c r="AZU7" s="25"/>
      <c r="AZX7" s="25"/>
      <c r="AZY7" s="25"/>
      <c r="AZZ7" s="25"/>
      <c r="BAA7" s="25"/>
      <c r="BAD7" s="25"/>
      <c r="BAE7" s="25"/>
      <c r="BAF7" s="25"/>
      <c r="BAG7" s="25"/>
      <c r="BAJ7" s="25"/>
      <c r="BAK7" s="25"/>
      <c r="BAL7" s="25"/>
      <c r="BAM7" s="25"/>
      <c r="BAP7" s="25"/>
      <c r="BAQ7" s="25"/>
      <c r="BAR7" s="25"/>
      <c r="BAS7" s="25"/>
      <c r="BAV7" s="25"/>
      <c r="BAW7" s="25"/>
      <c r="BAX7" s="25"/>
      <c r="BAY7" s="25"/>
      <c r="BBB7" s="25"/>
      <c r="BBC7" s="25"/>
      <c r="BBD7" s="25"/>
      <c r="BBE7" s="25"/>
      <c r="BBH7" s="25"/>
      <c r="BBI7" s="25"/>
      <c r="BBJ7" s="25"/>
      <c r="BBK7" s="25"/>
      <c r="BBN7" s="25"/>
      <c r="BBO7" s="25"/>
      <c r="BBP7" s="25"/>
      <c r="BBQ7" s="25"/>
      <c r="BBT7" s="25"/>
      <c r="BBU7" s="25"/>
      <c r="BBV7" s="25"/>
      <c r="BBW7" s="25"/>
      <c r="BBZ7" s="25"/>
      <c r="BCA7" s="25"/>
      <c r="BCB7" s="25"/>
      <c r="BCC7" s="25"/>
      <c r="BCF7" s="25"/>
      <c r="BCG7" s="25"/>
      <c r="BCH7" s="25"/>
      <c r="BCI7" s="25"/>
      <c r="BCL7" s="25"/>
      <c r="BCM7" s="25"/>
      <c r="BCN7" s="25"/>
      <c r="BCO7" s="25"/>
      <c r="BCR7" s="25"/>
      <c r="BCS7" s="25"/>
      <c r="BCT7" s="25"/>
      <c r="BCU7" s="25"/>
      <c r="BCX7" s="25"/>
      <c r="BCY7" s="25"/>
      <c r="BCZ7" s="25"/>
      <c r="BDA7" s="25"/>
      <c r="BDD7" s="25"/>
      <c r="BDE7" s="25"/>
      <c r="BDF7" s="25"/>
      <c r="BDG7" s="25"/>
      <c r="BDJ7" s="25"/>
      <c r="BDK7" s="25"/>
      <c r="BDL7" s="25"/>
      <c r="BDM7" s="25"/>
      <c r="BDP7" s="25"/>
      <c r="BDQ7" s="25"/>
      <c r="BDR7" s="25"/>
      <c r="BDS7" s="25"/>
      <c r="BDV7" s="25"/>
      <c r="BDW7" s="25"/>
      <c r="BDX7" s="25"/>
      <c r="BDY7" s="25"/>
      <c r="BEB7" s="25"/>
      <c r="BEC7" s="25"/>
      <c r="BED7" s="25"/>
      <c r="BEE7" s="25"/>
      <c r="BEH7" s="25"/>
      <c r="BEI7" s="25"/>
      <c r="BEJ7" s="25"/>
      <c r="BEK7" s="25"/>
      <c r="BEN7" s="25"/>
      <c r="BEO7" s="25"/>
      <c r="BEP7" s="25"/>
      <c r="BEQ7" s="25"/>
      <c r="BET7" s="25"/>
      <c r="BEU7" s="25"/>
      <c r="BEV7" s="25"/>
      <c r="BEW7" s="25"/>
      <c r="BEZ7" s="25"/>
      <c r="BFA7" s="25"/>
      <c r="BFB7" s="25"/>
      <c r="BFC7" s="25"/>
      <c r="BFF7" s="25"/>
      <c r="BFG7" s="25"/>
      <c r="BFH7" s="25"/>
      <c r="BFI7" s="25"/>
      <c r="BFL7" s="25"/>
      <c r="BFM7" s="25"/>
      <c r="BFN7" s="25"/>
      <c r="BFO7" s="25"/>
      <c r="BFR7" s="25"/>
      <c r="BFS7" s="25"/>
      <c r="BFT7" s="25"/>
      <c r="BFU7" s="25"/>
      <c r="BFX7" s="25"/>
      <c r="BFY7" s="25"/>
      <c r="BFZ7" s="25"/>
      <c r="BGA7" s="25"/>
      <c r="BGD7" s="25"/>
      <c r="BGE7" s="25"/>
      <c r="BGF7" s="25"/>
      <c r="BGG7" s="25"/>
      <c r="BGJ7" s="25"/>
      <c r="BGK7" s="25"/>
      <c r="BGL7" s="25"/>
      <c r="BGM7" s="25"/>
      <c r="BGP7" s="25"/>
      <c r="BGQ7" s="25"/>
      <c r="BGR7" s="25"/>
      <c r="BGS7" s="25"/>
      <c r="BGV7" s="25"/>
      <c r="BGW7" s="25"/>
      <c r="BGX7" s="25"/>
      <c r="BGY7" s="25"/>
      <c r="BHB7" s="25"/>
      <c r="BHC7" s="25"/>
      <c r="BHD7" s="25"/>
      <c r="BHE7" s="25"/>
      <c r="BHH7" s="25"/>
      <c r="BHI7" s="25"/>
      <c r="BHJ7" s="25"/>
      <c r="BHK7" s="25"/>
      <c r="BHN7" s="25"/>
      <c r="BHO7" s="25"/>
      <c r="BHP7" s="25"/>
      <c r="BHQ7" s="25"/>
      <c r="BHT7" s="25"/>
      <c r="BHU7" s="25"/>
      <c r="BHV7" s="25"/>
      <c r="BHW7" s="25"/>
      <c r="BHZ7" s="25"/>
      <c r="BIA7" s="25"/>
      <c r="BIB7" s="25"/>
      <c r="BIC7" s="25"/>
      <c r="BIF7" s="25"/>
      <c r="BIG7" s="25"/>
      <c r="BIH7" s="25"/>
      <c r="BII7" s="25"/>
      <c r="BIL7" s="25"/>
      <c r="BIM7" s="25"/>
      <c r="BIN7" s="25"/>
      <c r="BIO7" s="25"/>
      <c r="BIR7" s="25"/>
      <c r="BIS7" s="25"/>
      <c r="BIT7" s="25"/>
      <c r="BIU7" s="25"/>
      <c r="BIX7" s="25"/>
      <c r="BIY7" s="25"/>
      <c r="BIZ7" s="25"/>
      <c r="BJA7" s="25"/>
      <c r="BJD7" s="25"/>
      <c r="BJE7" s="25"/>
      <c r="BJF7" s="25"/>
      <c r="BJG7" s="25"/>
      <c r="BJJ7" s="25"/>
      <c r="BJK7" s="25"/>
      <c r="BJL7" s="25"/>
      <c r="BJM7" s="25"/>
      <c r="BJP7" s="25"/>
      <c r="BJQ7" s="25"/>
      <c r="BJR7" s="25"/>
      <c r="BJS7" s="25"/>
      <c r="BJV7" s="25"/>
      <c r="BJW7" s="25"/>
      <c r="BJX7" s="25"/>
      <c r="BJY7" s="25"/>
      <c r="BKB7" s="25"/>
      <c r="BKC7" s="25"/>
      <c r="BKD7" s="25"/>
      <c r="BKE7" s="25"/>
      <c r="BKH7" s="25"/>
      <c r="BKI7" s="25"/>
      <c r="BKJ7" s="25"/>
      <c r="BKK7" s="25"/>
      <c r="BKN7" s="25"/>
      <c r="BKO7" s="25"/>
      <c r="BKP7" s="25"/>
      <c r="BKQ7" s="25"/>
      <c r="BKT7" s="25"/>
      <c r="BKU7" s="25"/>
      <c r="BKV7" s="25"/>
      <c r="BKW7" s="25"/>
      <c r="BKZ7" s="25"/>
      <c r="BLA7" s="25"/>
      <c r="BLB7" s="25"/>
      <c r="BLC7" s="25"/>
      <c r="BLF7" s="25"/>
      <c r="BLG7" s="25"/>
      <c r="BLH7" s="25"/>
      <c r="BLI7" s="25"/>
      <c r="BLL7" s="25"/>
      <c r="BLM7" s="25"/>
      <c r="BLN7" s="25"/>
      <c r="BLO7" s="25"/>
      <c r="BLR7" s="25"/>
      <c r="BLS7" s="25"/>
      <c r="BLT7" s="25"/>
      <c r="BLU7" s="25"/>
      <c r="BLX7" s="25"/>
      <c r="BLY7" s="25"/>
      <c r="BLZ7" s="25"/>
      <c r="BMA7" s="25"/>
      <c r="BMD7" s="25"/>
      <c r="BME7" s="25"/>
      <c r="BMF7" s="25"/>
      <c r="BMG7" s="25"/>
      <c r="BMJ7" s="25"/>
      <c r="BMK7" s="25"/>
      <c r="BML7" s="25"/>
      <c r="BMM7" s="25"/>
      <c r="BMP7" s="25"/>
      <c r="BMQ7" s="25"/>
      <c r="BMR7" s="25"/>
      <c r="BMS7" s="25"/>
      <c r="BMV7" s="25"/>
      <c r="BMW7" s="25"/>
      <c r="BMX7" s="25"/>
      <c r="BMY7" s="25"/>
      <c r="BNB7" s="25"/>
      <c r="BNC7" s="25"/>
      <c r="BND7" s="25"/>
      <c r="BNE7" s="25"/>
      <c r="BNH7" s="25"/>
      <c r="BNI7" s="25"/>
      <c r="BNJ7" s="25"/>
      <c r="BNK7" s="25"/>
      <c r="BNN7" s="25"/>
      <c r="BNO7" s="25"/>
      <c r="BNP7" s="25"/>
      <c r="BNQ7" s="25"/>
      <c r="BNT7" s="25"/>
      <c r="BNU7" s="25"/>
      <c r="BNV7" s="25"/>
      <c r="BNW7" s="25"/>
      <c r="BNZ7" s="25"/>
      <c r="BOA7" s="25"/>
      <c r="BOB7" s="25"/>
      <c r="BOC7" s="25"/>
      <c r="BOF7" s="25"/>
      <c r="BOG7" s="25"/>
      <c r="BOH7" s="25"/>
      <c r="BOI7" s="25"/>
      <c r="BOL7" s="25"/>
      <c r="BOM7" s="25"/>
      <c r="BON7" s="25"/>
      <c r="BOO7" s="25"/>
      <c r="BOR7" s="25"/>
      <c r="BOS7" s="25"/>
      <c r="BOT7" s="25"/>
      <c r="BOU7" s="25"/>
      <c r="BOX7" s="25"/>
      <c r="BOY7" s="25"/>
      <c r="BOZ7" s="25"/>
      <c r="BPA7" s="25"/>
      <c r="BPD7" s="25"/>
      <c r="BPE7" s="25"/>
      <c r="BPF7" s="25"/>
      <c r="BPG7" s="25"/>
      <c r="BPJ7" s="25"/>
      <c r="BPK7" s="25"/>
      <c r="BPL7" s="25"/>
      <c r="BPM7" s="25"/>
      <c r="BPP7" s="25"/>
      <c r="BPQ7" s="25"/>
      <c r="BPR7" s="25"/>
      <c r="BPS7" s="25"/>
      <c r="BPV7" s="25"/>
      <c r="BPW7" s="25"/>
      <c r="BPX7" s="25"/>
      <c r="BPY7" s="25"/>
      <c r="BQB7" s="25"/>
      <c r="BQC7" s="25"/>
      <c r="BQD7" s="25"/>
      <c r="BQE7" s="25"/>
      <c r="BQH7" s="25"/>
      <c r="BQI7" s="25"/>
      <c r="BQJ7" s="25"/>
      <c r="BQK7" s="25"/>
      <c r="BQN7" s="25"/>
      <c r="BQO7" s="25"/>
      <c r="BQP7" s="25"/>
      <c r="BQQ7" s="25"/>
      <c r="BQT7" s="25"/>
      <c r="BQU7" s="25"/>
      <c r="BQV7" s="25"/>
      <c r="BQW7" s="25"/>
      <c r="BQZ7" s="25"/>
      <c r="BRA7" s="25"/>
      <c r="BRB7" s="25"/>
      <c r="BRC7" s="25"/>
      <c r="BRF7" s="25"/>
      <c r="BRG7" s="25"/>
      <c r="BRH7" s="25"/>
      <c r="BRI7" s="25"/>
      <c r="BRL7" s="25"/>
      <c r="BRM7" s="25"/>
      <c r="BRN7" s="25"/>
      <c r="BRO7" s="25"/>
      <c r="BRR7" s="25"/>
      <c r="BRS7" s="25"/>
      <c r="BRT7" s="25"/>
      <c r="BRU7" s="25"/>
      <c r="BRX7" s="25"/>
      <c r="BRY7" s="25"/>
      <c r="BRZ7" s="25"/>
      <c r="BSA7" s="25"/>
      <c r="BSD7" s="25"/>
      <c r="BSE7" s="25"/>
      <c r="BSF7" s="25"/>
      <c r="BSG7" s="25"/>
      <c r="BSJ7" s="25"/>
      <c r="BSK7" s="25"/>
      <c r="BSL7" s="25"/>
      <c r="BSM7" s="25"/>
      <c r="BSP7" s="25"/>
      <c r="BSQ7" s="25"/>
      <c r="BSR7" s="25"/>
      <c r="BSS7" s="25"/>
      <c r="BSV7" s="25"/>
      <c r="BSW7" s="25"/>
      <c r="BSX7" s="25"/>
      <c r="BSY7" s="25"/>
      <c r="BTB7" s="25"/>
      <c r="BTC7" s="25"/>
      <c r="BTD7" s="25"/>
      <c r="BTE7" s="25"/>
      <c r="BTH7" s="25"/>
      <c r="BTI7" s="25"/>
      <c r="BTJ7" s="25"/>
      <c r="BTK7" s="25"/>
      <c r="BTN7" s="25"/>
      <c r="BTO7" s="25"/>
      <c r="BTP7" s="25"/>
      <c r="BTQ7" s="25"/>
      <c r="BTT7" s="25"/>
      <c r="BTU7" s="25"/>
      <c r="BTV7" s="25"/>
      <c r="BTW7" s="25"/>
      <c r="BTZ7" s="25"/>
      <c r="BUA7" s="25"/>
      <c r="BUB7" s="25"/>
      <c r="BUC7" s="25"/>
      <c r="BUF7" s="25"/>
      <c r="BUG7" s="25"/>
      <c r="BUH7" s="25"/>
      <c r="BUI7" s="25"/>
      <c r="BUL7" s="25"/>
      <c r="BUM7" s="25"/>
      <c r="BUN7" s="25"/>
      <c r="BUO7" s="25"/>
      <c r="BUR7" s="25"/>
      <c r="BUS7" s="25"/>
      <c r="BUT7" s="25"/>
      <c r="BUU7" s="25"/>
      <c r="BUX7" s="25"/>
      <c r="BUY7" s="25"/>
      <c r="BUZ7" s="25"/>
      <c r="BVA7" s="25"/>
      <c r="BVD7" s="25"/>
      <c r="BVE7" s="25"/>
      <c r="BVF7" s="25"/>
      <c r="BVG7" s="25"/>
      <c r="BVJ7" s="25"/>
      <c r="BVK7" s="25"/>
      <c r="BVL7" s="25"/>
      <c r="BVM7" s="25"/>
      <c r="BVP7" s="25"/>
      <c r="BVQ7" s="25"/>
      <c r="BVR7" s="25"/>
      <c r="BVS7" s="25"/>
      <c r="BVV7" s="25"/>
      <c r="BVW7" s="25"/>
      <c r="BVX7" s="25"/>
      <c r="BVY7" s="25"/>
      <c r="BWB7" s="25"/>
      <c r="BWC7" s="25"/>
      <c r="BWD7" s="25"/>
      <c r="BWE7" s="25"/>
      <c r="BWH7" s="25"/>
      <c r="BWI7" s="25"/>
      <c r="BWJ7" s="25"/>
      <c r="BWK7" s="25"/>
      <c r="BWN7" s="25"/>
      <c r="BWO7" s="25"/>
      <c r="BWP7" s="25"/>
      <c r="BWQ7" s="25"/>
      <c r="BWT7" s="25"/>
      <c r="BWU7" s="25"/>
      <c r="BWV7" s="25"/>
      <c r="BWW7" s="25"/>
      <c r="BWZ7" s="25"/>
      <c r="BXA7" s="25"/>
      <c r="BXB7" s="25"/>
      <c r="BXC7" s="25"/>
      <c r="BXF7" s="25"/>
      <c r="BXG7" s="25"/>
      <c r="BXH7" s="25"/>
      <c r="BXI7" s="25"/>
      <c r="BXL7" s="25"/>
      <c r="BXM7" s="25"/>
      <c r="BXN7" s="25"/>
      <c r="BXO7" s="25"/>
      <c r="BXR7" s="25"/>
      <c r="BXS7" s="25"/>
      <c r="BXT7" s="25"/>
      <c r="BXU7" s="25"/>
      <c r="BXX7" s="25"/>
      <c r="BXY7" s="25"/>
      <c r="BXZ7" s="25"/>
      <c r="BYA7" s="25"/>
      <c r="BYD7" s="25"/>
      <c r="BYE7" s="25"/>
      <c r="BYF7" s="25"/>
      <c r="BYG7" s="25"/>
      <c r="BYJ7" s="25"/>
      <c r="BYK7" s="25"/>
      <c r="BYL7" s="25"/>
      <c r="BYM7" s="25"/>
      <c r="BYP7" s="25"/>
      <c r="BYQ7" s="25"/>
      <c r="BYR7" s="25"/>
      <c r="BYS7" s="25"/>
      <c r="BYV7" s="25"/>
      <c r="BYW7" s="25"/>
      <c r="BYX7" s="25"/>
      <c r="BYY7" s="25"/>
      <c r="BZB7" s="25"/>
      <c r="BZC7" s="25"/>
      <c r="BZD7" s="25"/>
      <c r="BZE7" s="25"/>
      <c r="BZH7" s="25"/>
      <c r="BZI7" s="25"/>
      <c r="BZJ7" s="25"/>
      <c r="BZK7" s="25"/>
      <c r="BZN7" s="25"/>
      <c r="BZO7" s="25"/>
      <c r="BZP7" s="25"/>
      <c r="BZQ7" s="25"/>
      <c r="BZT7" s="25"/>
      <c r="BZU7" s="25"/>
      <c r="BZV7" s="25"/>
      <c r="BZW7" s="25"/>
      <c r="BZZ7" s="25"/>
      <c r="CAA7" s="25"/>
      <c r="CAB7" s="25"/>
      <c r="CAC7" s="25"/>
      <c r="CAF7" s="25"/>
      <c r="CAG7" s="25"/>
      <c r="CAH7" s="25"/>
      <c r="CAI7" s="25"/>
      <c r="CAL7" s="25"/>
      <c r="CAM7" s="25"/>
      <c r="CAN7" s="25"/>
      <c r="CAO7" s="25"/>
      <c r="CAR7" s="25"/>
      <c r="CAS7" s="25"/>
      <c r="CAT7" s="25"/>
      <c r="CAU7" s="25"/>
      <c r="CAX7" s="25"/>
      <c r="CAY7" s="25"/>
      <c r="CAZ7" s="25"/>
      <c r="CBA7" s="25"/>
      <c r="CBD7" s="25"/>
      <c r="CBE7" s="25"/>
      <c r="CBF7" s="25"/>
      <c r="CBG7" s="25"/>
      <c r="CBJ7" s="25"/>
      <c r="CBK7" s="25"/>
      <c r="CBL7" s="25"/>
      <c r="CBM7" s="25"/>
      <c r="CBP7" s="25"/>
      <c r="CBQ7" s="25"/>
      <c r="CBR7" s="25"/>
      <c r="CBS7" s="25"/>
      <c r="CBV7" s="25"/>
      <c r="CBW7" s="25"/>
      <c r="CBX7" s="25"/>
      <c r="CBY7" s="25"/>
      <c r="CCB7" s="25"/>
      <c r="CCC7" s="25"/>
      <c r="CCD7" s="25"/>
      <c r="CCE7" s="25"/>
      <c r="CCH7" s="25"/>
      <c r="CCI7" s="25"/>
      <c r="CCJ7" s="25"/>
      <c r="CCK7" s="25"/>
      <c r="CCN7" s="25"/>
      <c r="CCO7" s="25"/>
      <c r="CCP7" s="25"/>
      <c r="CCQ7" s="25"/>
      <c r="CCT7" s="25"/>
      <c r="CCU7" s="25"/>
      <c r="CCV7" s="25"/>
      <c r="CCW7" s="25"/>
      <c r="CCZ7" s="25"/>
      <c r="CDA7" s="25"/>
      <c r="CDB7" s="25"/>
      <c r="CDC7" s="25"/>
      <c r="CDF7" s="25"/>
      <c r="CDG7" s="25"/>
      <c r="CDH7" s="25"/>
      <c r="CDI7" s="25"/>
      <c r="CDL7" s="25"/>
      <c r="CDM7" s="25"/>
      <c r="CDN7" s="25"/>
      <c r="CDO7" s="25"/>
      <c r="CDR7" s="25"/>
      <c r="CDS7" s="25"/>
      <c r="CDT7" s="25"/>
      <c r="CDU7" s="25"/>
      <c r="CDX7" s="25"/>
      <c r="CDY7" s="25"/>
      <c r="CDZ7" s="25"/>
      <c r="CEA7" s="25"/>
      <c r="CED7" s="25"/>
      <c r="CEE7" s="25"/>
      <c r="CEF7" s="25"/>
      <c r="CEG7" s="25"/>
      <c r="CEJ7" s="25"/>
      <c r="CEK7" s="25"/>
      <c r="CEL7" s="25"/>
      <c r="CEM7" s="25"/>
      <c r="CEP7" s="25"/>
      <c r="CEQ7" s="25"/>
      <c r="CER7" s="25"/>
      <c r="CES7" s="25"/>
      <c r="CEV7" s="25"/>
      <c r="CEW7" s="25"/>
      <c r="CEX7" s="25"/>
      <c r="CEY7" s="25"/>
      <c r="CFB7" s="25"/>
      <c r="CFC7" s="25"/>
      <c r="CFD7" s="25"/>
      <c r="CFE7" s="25"/>
      <c r="CFH7" s="25"/>
      <c r="CFI7" s="25"/>
      <c r="CFJ7" s="25"/>
      <c r="CFK7" s="25"/>
      <c r="CFN7" s="25"/>
      <c r="CFO7" s="25"/>
      <c r="CFP7" s="25"/>
      <c r="CFQ7" s="25"/>
      <c r="CFT7" s="25"/>
      <c r="CFU7" s="25"/>
      <c r="CFV7" s="25"/>
      <c r="CFW7" s="25"/>
      <c r="CFZ7" s="25"/>
      <c r="CGA7" s="25"/>
      <c r="CGB7" s="25"/>
      <c r="CGC7" s="25"/>
      <c r="CGF7" s="25"/>
      <c r="CGG7" s="25"/>
      <c r="CGH7" s="25"/>
      <c r="CGI7" s="25"/>
      <c r="CGL7" s="25"/>
      <c r="CGM7" s="25"/>
      <c r="CGN7" s="25"/>
      <c r="CGO7" s="25"/>
      <c r="CGR7" s="25"/>
      <c r="CGS7" s="25"/>
      <c r="CGT7" s="25"/>
      <c r="CGU7" s="25"/>
      <c r="CGX7" s="25"/>
      <c r="CGY7" s="25"/>
      <c r="CGZ7" s="25"/>
      <c r="CHA7" s="25"/>
      <c r="CHD7" s="25"/>
      <c r="CHE7" s="25"/>
      <c r="CHF7" s="25"/>
      <c r="CHG7" s="25"/>
      <c r="CHJ7" s="25"/>
      <c r="CHK7" s="25"/>
      <c r="CHL7" s="25"/>
      <c r="CHM7" s="25"/>
      <c r="CHP7" s="25"/>
      <c r="CHQ7" s="25"/>
      <c r="CHR7" s="25"/>
      <c r="CHS7" s="25"/>
      <c r="CHV7" s="25"/>
      <c r="CHW7" s="25"/>
      <c r="CHX7" s="25"/>
      <c r="CHY7" s="25"/>
      <c r="CIB7" s="25"/>
      <c r="CIC7" s="25"/>
      <c r="CID7" s="25"/>
      <c r="CIE7" s="25"/>
      <c r="CIH7" s="25"/>
      <c r="CII7" s="25"/>
      <c r="CIJ7" s="25"/>
      <c r="CIK7" s="25"/>
      <c r="CIN7" s="25"/>
      <c r="CIO7" s="25"/>
      <c r="CIP7" s="25"/>
      <c r="CIQ7" s="25"/>
      <c r="CIT7" s="25"/>
      <c r="CIU7" s="25"/>
      <c r="CIV7" s="25"/>
      <c r="CIW7" s="25"/>
      <c r="CIZ7" s="25"/>
      <c r="CJA7" s="25"/>
      <c r="CJB7" s="25"/>
      <c r="CJC7" s="25"/>
      <c r="CJF7" s="25"/>
      <c r="CJG7" s="25"/>
      <c r="CJH7" s="25"/>
      <c r="CJI7" s="25"/>
      <c r="CJL7" s="25"/>
      <c r="CJM7" s="25"/>
      <c r="CJN7" s="25"/>
      <c r="CJO7" s="25"/>
      <c r="CJR7" s="25"/>
      <c r="CJS7" s="25"/>
      <c r="CJT7" s="25"/>
      <c r="CJU7" s="25"/>
      <c r="CJX7" s="25"/>
      <c r="CJY7" s="25"/>
      <c r="CJZ7" s="25"/>
      <c r="CKA7" s="25"/>
      <c r="CKD7" s="25"/>
      <c r="CKE7" s="25"/>
      <c r="CKF7" s="25"/>
      <c r="CKG7" s="25"/>
      <c r="CKJ7" s="25"/>
      <c r="CKK7" s="25"/>
      <c r="CKL7" s="25"/>
      <c r="CKM7" s="25"/>
      <c r="CKP7" s="25"/>
      <c r="CKQ7" s="25"/>
      <c r="CKR7" s="25"/>
      <c r="CKS7" s="25"/>
      <c r="CKV7" s="25"/>
      <c r="CKW7" s="25"/>
      <c r="CKX7" s="25"/>
      <c r="CKY7" s="25"/>
      <c r="CLB7" s="25"/>
      <c r="CLC7" s="25"/>
      <c r="CLD7" s="25"/>
      <c r="CLE7" s="25"/>
      <c r="CLH7" s="25"/>
      <c r="CLI7" s="25"/>
      <c r="CLJ7" s="25"/>
      <c r="CLK7" s="25"/>
      <c r="CLN7" s="25"/>
      <c r="CLO7" s="25"/>
      <c r="CLP7" s="25"/>
      <c r="CLQ7" s="25"/>
      <c r="CLT7" s="25"/>
      <c r="CLU7" s="25"/>
      <c r="CLV7" s="25"/>
      <c r="CLW7" s="25"/>
      <c r="CLZ7" s="25"/>
      <c r="CMA7" s="25"/>
      <c r="CMB7" s="25"/>
      <c r="CMC7" s="25"/>
      <c r="CMF7" s="25"/>
      <c r="CMG7" s="25"/>
      <c r="CMH7" s="25"/>
      <c r="CMI7" s="25"/>
      <c r="CML7" s="25"/>
      <c r="CMM7" s="25"/>
      <c r="CMN7" s="25"/>
      <c r="CMO7" s="25"/>
      <c r="CMR7" s="25"/>
      <c r="CMS7" s="25"/>
      <c r="CMT7" s="25"/>
      <c r="CMU7" s="25"/>
      <c r="CMX7" s="25"/>
      <c r="CMY7" s="25"/>
      <c r="CMZ7" s="25"/>
      <c r="CNA7" s="25"/>
      <c r="CND7" s="25"/>
      <c r="CNE7" s="25"/>
      <c r="CNF7" s="25"/>
      <c r="CNG7" s="25"/>
      <c r="CNJ7" s="25"/>
      <c r="CNK7" s="25"/>
      <c r="CNL7" s="25"/>
      <c r="CNM7" s="25"/>
      <c r="CNP7" s="25"/>
      <c r="CNQ7" s="25"/>
      <c r="CNR7" s="25"/>
      <c r="CNS7" s="25"/>
      <c r="CNV7" s="25"/>
      <c r="CNW7" s="25"/>
      <c r="CNX7" s="25"/>
      <c r="CNY7" s="25"/>
      <c r="COB7" s="25"/>
      <c r="COC7" s="25"/>
      <c r="COD7" s="25"/>
      <c r="COE7" s="25"/>
      <c r="COH7" s="25"/>
      <c r="COI7" s="25"/>
      <c r="COJ7" s="25"/>
      <c r="COK7" s="25"/>
      <c r="CON7" s="25"/>
      <c r="COO7" s="25"/>
      <c r="COP7" s="25"/>
      <c r="COQ7" s="25"/>
      <c r="COT7" s="25"/>
      <c r="COU7" s="25"/>
      <c r="COV7" s="25"/>
      <c r="COW7" s="25"/>
      <c r="COZ7" s="25"/>
      <c r="CPA7" s="25"/>
      <c r="CPB7" s="25"/>
      <c r="CPC7" s="25"/>
      <c r="CPF7" s="25"/>
      <c r="CPG7" s="25"/>
      <c r="CPH7" s="25"/>
      <c r="CPI7" s="25"/>
      <c r="CPL7" s="25"/>
      <c r="CPM7" s="25"/>
      <c r="CPN7" s="25"/>
      <c r="CPO7" s="25"/>
      <c r="CPR7" s="25"/>
      <c r="CPS7" s="25"/>
      <c r="CPT7" s="25"/>
      <c r="CPU7" s="25"/>
      <c r="CPX7" s="25"/>
      <c r="CPY7" s="25"/>
      <c r="CPZ7" s="25"/>
      <c r="CQA7" s="25"/>
      <c r="CQD7" s="25"/>
      <c r="CQE7" s="25"/>
      <c r="CQF7" s="25"/>
      <c r="CQG7" s="25"/>
      <c r="CQJ7" s="25"/>
      <c r="CQK7" s="25"/>
      <c r="CQL7" s="25"/>
      <c r="CQM7" s="25"/>
      <c r="CQP7" s="25"/>
      <c r="CQQ7" s="25"/>
      <c r="CQR7" s="25"/>
      <c r="CQS7" s="25"/>
      <c r="CQV7" s="25"/>
      <c r="CQW7" s="25"/>
      <c r="CQX7" s="25"/>
      <c r="CQY7" s="25"/>
      <c r="CRB7" s="25"/>
      <c r="CRC7" s="25"/>
      <c r="CRD7" s="25"/>
      <c r="CRE7" s="25"/>
      <c r="CRH7" s="25"/>
      <c r="CRI7" s="25"/>
      <c r="CRJ7" s="25"/>
      <c r="CRK7" s="25"/>
      <c r="CRN7" s="25"/>
      <c r="CRO7" s="25"/>
      <c r="CRP7" s="25"/>
      <c r="CRQ7" s="25"/>
      <c r="CRT7" s="25"/>
      <c r="CRU7" s="25"/>
      <c r="CRV7" s="25"/>
      <c r="CRW7" s="25"/>
      <c r="CRZ7" s="25"/>
      <c r="CSA7" s="25"/>
      <c r="CSB7" s="25"/>
      <c r="CSC7" s="25"/>
      <c r="CSF7" s="25"/>
      <c r="CSG7" s="25"/>
      <c r="CSH7" s="25"/>
      <c r="CSI7" s="25"/>
      <c r="CSL7" s="25"/>
      <c r="CSM7" s="25"/>
      <c r="CSN7" s="25"/>
      <c r="CSO7" s="25"/>
      <c r="CSR7" s="25"/>
      <c r="CSS7" s="25"/>
      <c r="CST7" s="25"/>
      <c r="CSU7" s="25"/>
      <c r="CSX7" s="25"/>
      <c r="CSY7" s="25"/>
      <c r="CSZ7" s="25"/>
      <c r="CTA7" s="25"/>
      <c r="CTD7" s="25"/>
      <c r="CTE7" s="25"/>
      <c r="CTF7" s="25"/>
      <c r="CTG7" s="25"/>
      <c r="CTJ7" s="25"/>
      <c r="CTK7" s="25"/>
      <c r="CTL7" s="25"/>
      <c r="CTM7" s="25"/>
      <c r="CTP7" s="25"/>
      <c r="CTQ7" s="25"/>
      <c r="CTR7" s="25"/>
      <c r="CTS7" s="25"/>
      <c r="CTV7" s="25"/>
      <c r="CTW7" s="25"/>
      <c r="CTX7" s="25"/>
      <c r="CTY7" s="25"/>
      <c r="CUB7" s="25"/>
      <c r="CUC7" s="25"/>
      <c r="CUD7" s="25"/>
      <c r="CUE7" s="25"/>
      <c r="CUH7" s="25"/>
      <c r="CUI7" s="25"/>
      <c r="CUJ7" s="25"/>
      <c r="CUK7" s="25"/>
      <c r="CUN7" s="25"/>
      <c r="CUO7" s="25"/>
      <c r="CUP7" s="25"/>
      <c r="CUQ7" s="25"/>
      <c r="CUT7" s="25"/>
      <c r="CUU7" s="25"/>
      <c r="CUV7" s="25"/>
      <c r="CUW7" s="25"/>
      <c r="CUZ7" s="25"/>
      <c r="CVA7" s="25"/>
      <c r="CVB7" s="25"/>
      <c r="CVC7" s="25"/>
      <c r="CVF7" s="25"/>
      <c r="CVG7" s="25"/>
      <c r="CVH7" s="25"/>
      <c r="CVI7" s="25"/>
      <c r="CVL7" s="25"/>
      <c r="CVM7" s="25"/>
      <c r="CVN7" s="25"/>
      <c r="CVO7" s="25"/>
      <c r="CVR7" s="25"/>
      <c r="CVS7" s="25"/>
      <c r="CVT7" s="25"/>
      <c r="CVU7" s="25"/>
      <c r="CVX7" s="25"/>
      <c r="CVY7" s="25"/>
      <c r="CVZ7" s="25"/>
      <c r="CWA7" s="25"/>
      <c r="CWD7" s="25"/>
      <c r="CWE7" s="25"/>
      <c r="CWF7" s="25"/>
      <c r="CWG7" s="25"/>
      <c r="CWJ7" s="25"/>
      <c r="CWK7" s="25"/>
      <c r="CWL7" s="25"/>
      <c r="CWM7" s="25"/>
      <c r="CWP7" s="25"/>
      <c r="CWQ7" s="25"/>
      <c r="CWR7" s="25"/>
      <c r="CWS7" s="25"/>
      <c r="CWV7" s="25"/>
      <c r="CWW7" s="25"/>
      <c r="CWX7" s="25"/>
      <c r="CWY7" s="25"/>
      <c r="CXB7" s="25"/>
      <c r="CXC7" s="25"/>
      <c r="CXD7" s="25"/>
      <c r="CXE7" s="25"/>
      <c r="CXH7" s="25"/>
      <c r="CXI7" s="25"/>
      <c r="CXJ7" s="25"/>
      <c r="CXK7" s="25"/>
      <c r="CXN7" s="25"/>
      <c r="CXO7" s="25"/>
      <c r="CXP7" s="25"/>
      <c r="CXQ7" s="25"/>
      <c r="CXT7" s="25"/>
      <c r="CXU7" s="25"/>
      <c r="CXV7" s="25"/>
      <c r="CXW7" s="25"/>
      <c r="CXZ7" s="25"/>
      <c r="CYA7" s="25"/>
      <c r="CYB7" s="25"/>
      <c r="CYC7" s="25"/>
      <c r="CYF7" s="25"/>
      <c r="CYG7" s="25"/>
      <c r="CYH7" s="25"/>
      <c r="CYI7" s="25"/>
      <c r="CYL7" s="25"/>
      <c r="CYM7" s="25"/>
      <c r="CYN7" s="25"/>
      <c r="CYO7" s="25"/>
      <c r="CYR7" s="25"/>
      <c r="CYS7" s="25"/>
      <c r="CYT7" s="25"/>
      <c r="CYU7" s="25"/>
      <c r="CYX7" s="25"/>
      <c r="CYY7" s="25"/>
      <c r="CYZ7" s="25"/>
      <c r="CZA7" s="25"/>
      <c r="CZD7" s="25"/>
      <c r="CZE7" s="25"/>
      <c r="CZF7" s="25"/>
      <c r="CZG7" s="25"/>
      <c r="CZJ7" s="25"/>
      <c r="CZK7" s="25"/>
      <c r="CZL7" s="25"/>
      <c r="CZM7" s="25"/>
      <c r="CZP7" s="25"/>
      <c r="CZQ7" s="25"/>
      <c r="CZR7" s="25"/>
      <c r="CZS7" s="25"/>
      <c r="CZV7" s="25"/>
      <c r="CZW7" s="25"/>
      <c r="CZX7" s="25"/>
      <c r="CZY7" s="25"/>
      <c r="DAB7" s="25"/>
      <c r="DAC7" s="25"/>
      <c r="DAD7" s="25"/>
      <c r="DAE7" s="25"/>
      <c r="DAH7" s="25"/>
      <c r="DAI7" s="25"/>
      <c r="DAJ7" s="25"/>
      <c r="DAK7" s="25"/>
      <c r="DAN7" s="25"/>
      <c r="DAO7" s="25"/>
      <c r="DAP7" s="25"/>
      <c r="DAQ7" s="25"/>
      <c r="DAT7" s="25"/>
      <c r="DAU7" s="25"/>
      <c r="DAV7" s="25"/>
      <c r="DAW7" s="25"/>
      <c r="DAZ7" s="25"/>
      <c r="DBA7" s="25"/>
      <c r="DBB7" s="25"/>
      <c r="DBC7" s="25"/>
      <c r="DBF7" s="25"/>
      <c r="DBG7" s="25"/>
      <c r="DBH7" s="25"/>
      <c r="DBI7" s="25"/>
      <c r="DBL7" s="25"/>
      <c r="DBM7" s="25"/>
      <c r="DBN7" s="25"/>
      <c r="DBO7" s="25"/>
      <c r="DBR7" s="25"/>
      <c r="DBS7" s="25"/>
      <c r="DBT7" s="25"/>
      <c r="DBU7" s="25"/>
      <c r="DBX7" s="25"/>
      <c r="DBY7" s="25"/>
      <c r="DBZ7" s="25"/>
      <c r="DCA7" s="25"/>
      <c r="DCD7" s="25"/>
      <c r="DCE7" s="25"/>
      <c r="DCF7" s="25"/>
      <c r="DCG7" s="25"/>
      <c r="DCJ7" s="25"/>
      <c r="DCK7" s="25"/>
      <c r="DCL7" s="25"/>
      <c r="DCM7" s="25"/>
      <c r="DCP7" s="25"/>
      <c r="DCQ7" s="25"/>
      <c r="DCR7" s="25"/>
      <c r="DCS7" s="25"/>
      <c r="DCV7" s="25"/>
      <c r="DCW7" s="25"/>
      <c r="DCX7" s="25"/>
      <c r="DCY7" s="25"/>
      <c r="DDB7" s="25"/>
      <c r="DDC7" s="25"/>
      <c r="DDD7" s="25"/>
      <c r="DDE7" s="25"/>
      <c r="DDH7" s="25"/>
      <c r="DDI7" s="25"/>
      <c r="DDJ7" s="25"/>
      <c r="DDK7" s="25"/>
      <c r="DDN7" s="25"/>
      <c r="DDO7" s="25"/>
      <c r="DDP7" s="25"/>
      <c r="DDQ7" s="25"/>
      <c r="DDT7" s="25"/>
      <c r="DDU7" s="25"/>
      <c r="DDV7" s="25"/>
      <c r="DDW7" s="25"/>
      <c r="DDZ7" s="25"/>
      <c r="DEA7" s="25"/>
      <c r="DEB7" s="25"/>
      <c r="DEC7" s="25"/>
      <c r="DEF7" s="25"/>
      <c r="DEG7" s="25"/>
      <c r="DEH7" s="25"/>
      <c r="DEI7" s="25"/>
      <c r="DEL7" s="25"/>
      <c r="DEM7" s="25"/>
      <c r="DEN7" s="25"/>
      <c r="DEO7" s="25"/>
      <c r="DER7" s="25"/>
      <c r="DES7" s="25"/>
      <c r="DET7" s="25"/>
      <c r="DEU7" s="25"/>
      <c r="DEX7" s="25"/>
      <c r="DEY7" s="25"/>
      <c r="DEZ7" s="25"/>
      <c r="DFA7" s="25"/>
      <c r="DFD7" s="25"/>
      <c r="DFE7" s="25"/>
      <c r="DFF7" s="25"/>
      <c r="DFG7" s="25"/>
      <c r="DFJ7" s="25"/>
      <c r="DFK7" s="25"/>
      <c r="DFL7" s="25"/>
      <c r="DFM7" s="25"/>
      <c r="DFP7" s="25"/>
      <c r="DFQ7" s="25"/>
      <c r="DFR7" s="25"/>
      <c r="DFS7" s="25"/>
      <c r="DFV7" s="25"/>
      <c r="DFW7" s="25"/>
      <c r="DFX7" s="25"/>
      <c r="DFY7" s="25"/>
      <c r="DGB7" s="25"/>
      <c r="DGC7" s="25"/>
      <c r="DGD7" s="25"/>
      <c r="DGE7" s="25"/>
      <c r="DGH7" s="25"/>
      <c r="DGI7" s="25"/>
      <c r="DGJ7" s="25"/>
      <c r="DGK7" s="25"/>
      <c r="DGN7" s="25"/>
      <c r="DGO7" s="25"/>
      <c r="DGP7" s="25"/>
      <c r="DGQ7" s="25"/>
      <c r="DGT7" s="25"/>
      <c r="DGU7" s="25"/>
      <c r="DGV7" s="25"/>
      <c r="DGW7" s="25"/>
      <c r="DGZ7" s="25"/>
      <c r="DHA7" s="25"/>
      <c r="DHB7" s="25"/>
      <c r="DHC7" s="25"/>
      <c r="DHF7" s="25"/>
      <c r="DHG7" s="25"/>
      <c r="DHH7" s="25"/>
      <c r="DHI7" s="25"/>
      <c r="DHL7" s="25"/>
      <c r="DHM7" s="25"/>
      <c r="DHN7" s="25"/>
      <c r="DHO7" s="25"/>
      <c r="DHR7" s="25"/>
      <c r="DHS7" s="25"/>
      <c r="DHT7" s="25"/>
      <c r="DHU7" s="25"/>
      <c r="DHX7" s="25"/>
      <c r="DHY7" s="25"/>
      <c r="DHZ7" s="25"/>
      <c r="DIA7" s="25"/>
      <c r="DID7" s="25"/>
      <c r="DIE7" s="25"/>
      <c r="DIF7" s="25"/>
      <c r="DIG7" s="25"/>
      <c r="DIJ7" s="25"/>
      <c r="DIK7" s="25"/>
      <c r="DIL7" s="25"/>
      <c r="DIM7" s="25"/>
      <c r="DIP7" s="25"/>
      <c r="DIQ7" s="25"/>
      <c r="DIR7" s="25"/>
      <c r="DIS7" s="25"/>
      <c r="DIV7" s="25"/>
      <c r="DIW7" s="25"/>
      <c r="DIX7" s="25"/>
      <c r="DIY7" s="25"/>
      <c r="DJB7" s="25"/>
      <c r="DJC7" s="25"/>
      <c r="DJD7" s="25"/>
      <c r="DJE7" s="25"/>
      <c r="DJH7" s="25"/>
      <c r="DJI7" s="25"/>
      <c r="DJJ7" s="25"/>
      <c r="DJK7" s="25"/>
      <c r="DJN7" s="25"/>
      <c r="DJO7" s="25"/>
      <c r="DJP7" s="25"/>
      <c r="DJQ7" s="25"/>
      <c r="DJT7" s="25"/>
      <c r="DJU7" s="25"/>
      <c r="DJV7" s="25"/>
      <c r="DJW7" s="25"/>
      <c r="DJZ7" s="25"/>
      <c r="DKA7" s="25"/>
      <c r="DKB7" s="25"/>
      <c r="DKC7" s="25"/>
      <c r="DKF7" s="25"/>
      <c r="DKG7" s="25"/>
      <c r="DKH7" s="25"/>
      <c r="DKI7" s="25"/>
      <c r="DKL7" s="25"/>
      <c r="DKM7" s="25"/>
      <c r="DKN7" s="25"/>
      <c r="DKO7" s="25"/>
      <c r="DKR7" s="25"/>
      <c r="DKS7" s="25"/>
      <c r="DKT7" s="25"/>
      <c r="DKU7" s="25"/>
      <c r="DKX7" s="25"/>
      <c r="DKY7" s="25"/>
      <c r="DKZ7" s="25"/>
      <c r="DLA7" s="25"/>
      <c r="DLD7" s="25"/>
      <c r="DLE7" s="25"/>
      <c r="DLF7" s="25"/>
      <c r="DLG7" s="25"/>
      <c r="DLJ7" s="25"/>
      <c r="DLK7" s="25"/>
      <c r="DLL7" s="25"/>
      <c r="DLM7" s="25"/>
      <c r="DLP7" s="25"/>
      <c r="DLQ7" s="25"/>
      <c r="DLR7" s="25"/>
      <c r="DLS7" s="25"/>
      <c r="DLV7" s="25"/>
      <c r="DLW7" s="25"/>
      <c r="DLX7" s="25"/>
      <c r="DLY7" s="25"/>
      <c r="DMB7" s="25"/>
      <c r="DMC7" s="25"/>
      <c r="DMD7" s="25"/>
      <c r="DME7" s="25"/>
      <c r="DMH7" s="25"/>
      <c r="DMI7" s="25"/>
      <c r="DMJ7" s="25"/>
      <c r="DMK7" s="25"/>
      <c r="DMN7" s="25"/>
      <c r="DMO7" s="25"/>
      <c r="DMP7" s="25"/>
      <c r="DMQ7" s="25"/>
      <c r="DMT7" s="25"/>
      <c r="DMU7" s="25"/>
      <c r="DMV7" s="25"/>
      <c r="DMW7" s="25"/>
      <c r="DMZ7" s="25"/>
      <c r="DNA7" s="25"/>
      <c r="DNB7" s="25"/>
      <c r="DNC7" s="25"/>
      <c r="DNF7" s="25"/>
      <c r="DNG7" s="25"/>
      <c r="DNH7" s="25"/>
      <c r="DNI7" s="25"/>
      <c r="DNL7" s="25"/>
      <c r="DNM7" s="25"/>
      <c r="DNN7" s="25"/>
      <c r="DNO7" s="25"/>
      <c r="DNR7" s="25"/>
      <c r="DNS7" s="25"/>
      <c r="DNT7" s="25"/>
      <c r="DNU7" s="25"/>
      <c r="DNX7" s="25"/>
      <c r="DNY7" s="25"/>
      <c r="DNZ7" s="25"/>
      <c r="DOA7" s="25"/>
      <c r="DOD7" s="25"/>
      <c r="DOE7" s="25"/>
      <c r="DOF7" s="25"/>
      <c r="DOG7" s="25"/>
      <c r="DOJ7" s="25"/>
      <c r="DOK7" s="25"/>
      <c r="DOL7" s="25"/>
      <c r="DOM7" s="25"/>
      <c r="DOP7" s="25"/>
      <c r="DOQ7" s="25"/>
      <c r="DOR7" s="25"/>
      <c r="DOS7" s="25"/>
      <c r="DOV7" s="25"/>
      <c r="DOW7" s="25"/>
      <c r="DOX7" s="25"/>
      <c r="DOY7" s="25"/>
      <c r="DPB7" s="25"/>
      <c r="DPC7" s="25"/>
      <c r="DPD7" s="25"/>
      <c r="DPE7" s="25"/>
      <c r="DPH7" s="25"/>
      <c r="DPI7" s="25"/>
      <c r="DPJ7" s="25"/>
      <c r="DPK7" s="25"/>
      <c r="DPN7" s="25"/>
      <c r="DPO7" s="25"/>
      <c r="DPP7" s="25"/>
      <c r="DPQ7" s="25"/>
      <c r="DPT7" s="25"/>
      <c r="DPU7" s="25"/>
      <c r="DPV7" s="25"/>
      <c r="DPW7" s="25"/>
      <c r="DPZ7" s="25"/>
      <c r="DQA7" s="25"/>
      <c r="DQB7" s="25"/>
      <c r="DQC7" s="25"/>
      <c r="DQF7" s="25"/>
      <c r="DQG7" s="25"/>
      <c r="DQH7" s="25"/>
      <c r="DQI7" s="25"/>
      <c r="DQL7" s="25"/>
      <c r="DQM7" s="25"/>
      <c r="DQN7" s="25"/>
      <c r="DQO7" s="25"/>
      <c r="DQR7" s="25"/>
      <c r="DQS7" s="25"/>
      <c r="DQT7" s="25"/>
      <c r="DQU7" s="25"/>
      <c r="DQX7" s="25"/>
      <c r="DQY7" s="25"/>
      <c r="DQZ7" s="25"/>
      <c r="DRA7" s="25"/>
      <c r="DRD7" s="25"/>
      <c r="DRE7" s="25"/>
      <c r="DRF7" s="25"/>
      <c r="DRG7" s="25"/>
      <c r="DRJ7" s="25"/>
      <c r="DRK7" s="25"/>
      <c r="DRL7" s="25"/>
      <c r="DRM7" s="25"/>
      <c r="DRP7" s="25"/>
      <c r="DRQ7" s="25"/>
      <c r="DRR7" s="25"/>
      <c r="DRS7" s="25"/>
      <c r="DRV7" s="25"/>
      <c r="DRW7" s="25"/>
      <c r="DRX7" s="25"/>
      <c r="DRY7" s="25"/>
      <c r="DSB7" s="25"/>
      <c r="DSC7" s="25"/>
      <c r="DSD7" s="25"/>
      <c r="DSE7" s="25"/>
      <c r="DSH7" s="25"/>
      <c r="DSI7" s="25"/>
      <c r="DSJ7" s="25"/>
      <c r="DSK7" s="25"/>
      <c r="DSN7" s="25"/>
      <c r="DSO7" s="25"/>
      <c r="DSP7" s="25"/>
      <c r="DSQ7" s="25"/>
      <c r="DST7" s="25"/>
      <c r="DSU7" s="25"/>
      <c r="DSV7" s="25"/>
      <c r="DSW7" s="25"/>
      <c r="DSZ7" s="25"/>
      <c r="DTA7" s="25"/>
      <c r="DTB7" s="25"/>
      <c r="DTC7" s="25"/>
      <c r="DTF7" s="25"/>
      <c r="DTG7" s="25"/>
      <c r="DTH7" s="25"/>
      <c r="DTI7" s="25"/>
      <c r="DTL7" s="25"/>
      <c r="DTM7" s="25"/>
      <c r="DTN7" s="25"/>
      <c r="DTO7" s="25"/>
      <c r="DTR7" s="25"/>
      <c r="DTS7" s="25"/>
      <c r="DTT7" s="25"/>
      <c r="DTU7" s="25"/>
      <c r="DTX7" s="25"/>
      <c r="DTY7" s="25"/>
      <c r="DTZ7" s="25"/>
      <c r="DUA7" s="25"/>
      <c r="DUD7" s="25"/>
      <c r="DUE7" s="25"/>
      <c r="DUF7" s="25"/>
      <c r="DUG7" s="25"/>
      <c r="DUJ7" s="25"/>
      <c r="DUK7" s="25"/>
      <c r="DUL7" s="25"/>
      <c r="DUM7" s="25"/>
      <c r="DUP7" s="25"/>
      <c r="DUQ7" s="25"/>
      <c r="DUR7" s="25"/>
      <c r="DUS7" s="25"/>
      <c r="DUV7" s="25"/>
      <c r="DUW7" s="25"/>
      <c r="DUX7" s="25"/>
      <c r="DUY7" s="25"/>
      <c r="DVB7" s="25"/>
      <c r="DVC7" s="25"/>
      <c r="DVD7" s="25"/>
      <c r="DVE7" s="25"/>
      <c r="DVH7" s="25"/>
      <c r="DVI7" s="25"/>
      <c r="DVJ7" s="25"/>
      <c r="DVK7" s="25"/>
      <c r="DVN7" s="25"/>
      <c r="DVO7" s="25"/>
      <c r="DVP7" s="25"/>
      <c r="DVQ7" s="25"/>
      <c r="DVT7" s="25"/>
      <c r="DVU7" s="25"/>
      <c r="DVV7" s="25"/>
      <c r="DVW7" s="25"/>
      <c r="DVZ7" s="25"/>
      <c r="DWA7" s="25"/>
      <c r="DWB7" s="25"/>
      <c r="DWC7" s="25"/>
      <c r="DWF7" s="25"/>
      <c r="DWG7" s="25"/>
      <c r="DWH7" s="25"/>
      <c r="DWI7" s="25"/>
      <c r="DWL7" s="25"/>
      <c r="DWM7" s="25"/>
      <c r="DWN7" s="25"/>
      <c r="DWO7" s="25"/>
      <c r="DWR7" s="25"/>
      <c r="DWS7" s="25"/>
      <c r="DWT7" s="25"/>
      <c r="DWU7" s="25"/>
      <c r="DWX7" s="25"/>
      <c r="DWY7" s="25"/>
      <c r="DWZ7" s="25"/>
      <c r="DXA7" s="25"/>
      <c r="DXD7" s="25"/>
      <c r="DXE7" s="25"/>
      <c r="DXF7" s="25"/>
      <c r="DXG7" s="25"/>
      <c r="DXJ7" s="25"/>
      <c r="DXK7" s="25"/>
      <c r="DXL7" s="25"/>
      <c r="DXM7" s="25"/>
      <c r="DXP7" s="25"/>
      <c r="DXQ7" s="25"/>
      <c r="DXR7" s="25"/>
      <c r="DXS7" s="25"/>
      <c r="DXV7" s="25"/>
      <c r="DXW7" s="25"/>
      <c r="DXX7" s="25"/>
      <c r="DXY7" s="25"/>
      <c r="DYB7" s="25"/>
      <c r="DYC7" s="25"/>
      <c r="DYD7" s="25"/>
      <c r="DYE7" s="25"/>
      <c r="DYH7" s="25"/>
      <c r="DYI7" s="25"/>
      <c r="DYJ7" s="25"/>
      <c r="DYK7" s="25"/>
      <c r="DYN7" s="25"/>
      <c r="DYO7" s="25"/>
      <c r="DYP7" s="25"/>
      <c r="DYQ7" s="25"/>
      <c r="DYT7" s="25"/>
      <c r="DYU7" s="25"/>
      <c r="DYV7" s="25"/>
      <c r="DYW7" s="25"/>
      <c r="DYZ7" s="25"/>
      <c r="DZA7" s="25"/>
      <c r="DZB7" s="25"/>
      <c r="DZC7" s="25"/>
      <c r="DZF7" s="25"/>
      <c r="DZG7" s="25"/>
      <c r="DZH7" s="25"/>
      <c r="DZI7" s="25"/>
      <c r="DZL7" s="25"/>
      <c r="DZM7" s="25"/>
      <c r="DZN7" s="25"/>
      <c r="DZO7" s="25"/>
      <c r="DZR7" s="25"/>
      <c r="DZS7" s="25"/>
      <c r="DZT7" s="25"/>
      <c r="DZU7" s="25"/>
      <c r="DZX7" s="25"/>
      <c r="DZY7" s="25"/>
      <c r="DZZ7" s="25"/>
      <c r="EAA7" s="25"/>
      <c r="EAD7" s="25"/>
      <c r="EAE7" s="25"/>
      <c r="EAF7" s="25"/>
      <c r="EAG7" s="25"/>
      <c r="EAJ7" s="25"/>
      <c r="EAK7" s="25"/>
      <c r="EAL7" s="25"/>
      <c r="EAM7" s="25"/>
      <c r="EAP7" s="25"/>
      <c r="EAQ7" s="25"/>
      <c r="EAR7" s="25"/>
      <c r="EAS7" s="25"/>
      <c r="EAV7" s="25"/>
      <c r="EAW7" s="25"/>
      <c r="EAX7" s="25"/>
      <c r="EAY7" s="25"/>
      <c r="EBB7" s="25"/>
      <c r="EBC7" s="25"/>
      <c r="EBD7" s="25"/>
      <c r="EBE7" s="25"/>
      <c r="EBH7" s="25"/>
      <c r="EBI7" s="25"/>
      <c r="EBJ7" s="25"/>
      <c r="EBK7" s="25"/>
      <c r="EBN7" s="25"/>
      <c r="EBO7" s="25"/>
      <c r="EBP7" s="25"/>
      <c r="EBQ7" s="25"/>
      <c r="EBT7" s="25"/>
      <c r="EBU7" s="25"/>
      <c r="EBV7" s="25"/>
      <c r="EBW7" s="25"/>
      <c r="EBZ7" s="25"/>
      <c r="ECA7" s="25"/>
      <c r="ECB7" s="25"/>
      <c r="ECC7" s="25"/>
      <c r="ECF7" s="25"/>
      <c r="ECG7" s="25"/>
      <c r="ECH7" s="25"/>
      <c r="ECI7" s="25"/>
      <c r="ECL7" s="25"/>
      <c r="ECM7" s="25"/>
      <c r="ECN7" s="25"/>
      <c r="ECO7" s="25"/>
      <c r="ECR7" s="25"/>
      <c r="ECS7" s="25"/>
      <c r="ECT7" s="25"/>
      <c r="ECU7" s="25"/>
      <c r="ECX7" s="25"/>
      <c r="ECY7" s="25"/>
      <c r="ECZ7" s="25"/>
      <c r="EDA7" s="25"/>
      <c r="EDD7" s="25"/>
      <c r="EDE7" s="25"/>
      <c r="EDF7" s="25"/>
      <c r="EDG7" s="25"/>
      <c r="EDJ7" s="25"/>
      <c r="EDK7" s="25"/>
      <c r="EDL7" s="25"/>
      <c r="EDM7" s="25"/>
      <c r="EDP7" s="25"/>
      <c r="EDQ7" s="25"/>
      <c r="EDR7" s="25"/>
      <c r="EDS7" s="25"/>
      <c r="EDV7" s="25"/>
      <c r="EDW7" s="25"/>
      <c r="EDX7" s="25"/>
      <c r="EDY7" s="25"/>
      <c r="EEB7" s="25"/>
      <c r="EEC7" s="25"/>
      <c r="EED7" s="25"/>
      <c r="EEE7" s="25"/>
      <c r="EEH7" s="25"/>
      <c r="EEI7" s="25"/>
      <c r="EEJ7" s="25"/>
      <c r="EEK7" s="25"/>
      <c r="EEN7" s="25"/>
      <c r="EEO7" s="25"/>
      <c r="EEP7" s="25"/>
      <c r="EEQ7" s="25"/>
      <c r="EET7" s="25"/>
      <c r="EEU7" s="25"/>
      <c r="EEV7" s="25"/>
      <c r="EEW7" s="25"/>
      <c r="EEZ7" s="25"/>
      <c r="EFA7" s="25"/>
      <c r="EFB7" s="25"/>
      <c r="EFC7" s="25"/>
      <c r="EFF7" s="25"/>
      <c r="EFG7" s="25"/>
      <c r="EFH7" s="25"/>
      <c r="EFI7" s="25"/>
      <c r="EFL7" s="25"/>
      <c r="EFM7" s="25"/>
      <c r="EFN7" s="25"/>
      <c r="EFO7" s="25"/>
      <c r="EFR7" s="25"/>
      <c r="EFS7" s="25"/>
      <c r="EFT7" s="25"/>
      <c r="EFU7" s="25"/>
      <c r="EFX7" s="25"/>
      <c r="EFY7" s="25"/>
      <c r="EFZ7" s="25"/>
      <c r="EGA7" s="25"/>
      <c r="EGD7" s="25"/>
      <c r="EGE7" s="25"/>
      <c r="EGF7" s="25"/>
      <c r="EGG7" s="25"/>
      <c r="EGJ7" s="25"/>
      <c r="EGK7" s="25"/>
      <c r="EGL7" s="25"/>
      <c r="EGM7" s="25"/>
      <c r="EGP7" s="25"/>
      <c r="EGQ7" s="25"/>
      <c r="EGR7" s="25"/>
      <c r="EGS7" s="25"/>
      <c r="EGV7" s="25"/>
      <c r="EGW7" s="25"/>
      <c r="EGX7" s="25"/>
      <c r="EGY7" s="25"/>
      <c r="EHB7" s="25"/>
      <c r="EHC7" s="25"/>
      <c r="EHD7" s="25"/>
      <c r="EHE7" s="25"/>
      <c r="EHH7" s="25"/>
      <c r="EHI7" s="25"/>
      <c r="EHJ7" s="25"/>
      <c r="EHK7" s="25"/>
      <c r="EHN7" s="25"/>
      <c r="EHO7" s="25"/>
      <c r="EHP7" s="25"/>
      <c r="EHQ7" s="25"/>
      <c r="EHT7" s="25"/>
      <c r="EHU7" s="25"/>
      <c r="EHV7" s="25"/>
      <c r="EHW7" s="25"/>
      <c r="EHZ7" s="25"/>
      <c r="EIA7" s="25"/>
      <c r="EIB7" s="25"/>
      <c r="EIC7" s="25"/>
      <c r="EIF7" s="25"/>
      <c r="EIG7" s="25"/>
      <c r="EIH7" s="25"/>
      <c r="EII7" s="25"/>
      <c r="EIL7" s="25"/>
      <c r="EIM7" s="25"/>
      <c r="EIN7" s="25"/>
      <c r="EIO7" s="25"/>
      <c r="EIR7" s="25"/>
      <c r="EIS7" s="25"/>
      <c r="EIT7" s="25"/>
      <c r="EIU7" s="25"/>
      <c r="EIX7" s="25"/>
      <c r="EIY7" s="25"/>
      <c r="EIZ7" s="25"/>
      <c r="EJA7" s="25"/>
      <c r="EJD7" s="25"/>
      <c r="EJE7" s="25"/>
      <c r="EJF7" s="25"/>
      <c r="EJG7" s="25"/>
      <c r="EJJ7" s="25"/>
      <c r="EJK7" s="25"/>
      <c r="EJL7" s="25"/>
      <c r="EJM7" s="25"/>
      <c r="EJP7" s="25"/>
      <c r="EJQ7" s="25"/>
      <c r="EJR7" s="25"/>
      <c r="EJS7" s="25"/>
      <c r="EJV7" s="25"/>
      <c r="EJW7" s="25"/>
      <c r="EJX7" s="25"/>
      <c r="EJY7" s="25"/>
      <c r="EKB7" s="25"/>
      <c r="EKC7" s="25"/>
      <c r="EKD7" s="25"/>
      <c r="EKE7" s="25"/>
      <c r="EKH7" s="25"/>
      <c r="EKI7" s="25"/>
      <c r="EKJ7" s="25"/>
      <c r="EKK7" s="25"/>
      <c r="EKN7" s="25"/>
      <c r="EKO7" s="25"/>
      <c r="EKP7" s="25"/>
      <c r="EKQ7" s="25"/>
      <c r="EKT7" s="25"/>
      <c r="EKU7" s="25"/>
      <c r="EKV7" s="25"/>
      <c r="EKW7" s="25"/>
      <c r="EKZ7" s="25"/>
      <c r="ELA7" s="25"/>
      <c r="ELB7" s="25"/>
      <c r="ELC7" s="25"/>
      <c r="ELF7" s="25"/>
      <c r="ELG7" s="25"/>
      <c r="ELH7" s="25"/>
      <c r="ELI7" s="25"/>
      <c r="ELL7" s="25"/>
      <c r="ELM7" s="25"/>
      <c r="ELN7" s="25"/>
      <c r="ELO7" s="25"/>
      <c r="ELR7" s="25"/>
      <c r="ELS7" s="25"/>
      <c r="ELT7" s="25"/>
      <c r="ELU7" s="25"/>
      <c r="ELX7" s="25"/>
      <c r="ELY7" s="25"/>
      <c r="ELZ7" s="25"/>
      <c r="EMA7" s="25"/>
      <c r="EMD7" s="25"/>
      <c r="EME7" s="25"/>
      <c r="EMF7" s="25"/>
      <c r="EMG7" s="25"/>
      <c r="EMJ7" s="25"/>
      <c r="EMK7" s="25"/>
      <c r="EML7" s="25"/>
      <c r="EMM7" s="25"/>
      <c r="EMP7" s="25"/>
      <c r="EMQ7" s="25"/>
      <c r="EMR7" s="25"/>
      <c r="EMS7" s="25"/>
      <c r="EMV7" s="25"/>
      <c r="EMW7" s="25"/>
      <c r="EMX7" s="25"/>
      <c r="EMY7" s="25"/>
      <c r="ENB7" s="25"/>
      <c r="ENC7" s="25"/>
      <c r="END7" s="25"/>
      <c r="ENE7" s="25"/>
      <c r="ENH7" s="25"/>
      <c r="ENI7" s="25"/>
      <c r="ENJ7" s="25"/>
      <c r="ENK7" s="25"/>
      <c r="ENN7" s="25"/>
      <c r="ENO7" s="25"/>
      <c r="ENP7" s="25"/>
      <c r="ENQ7" s="25"/>
      <c r="ENT7" s="25"/>
      <c r="ENU7" s="25"/>
      <c r="ENV7" s="25"/>
      <c r="ENW7" s="25"/>
      <c r="ENZ7" s="25"/>
      <c r="EOA7" s="25"/>
      <c r="EOB7" s="25"/>
      <c r="EOC7" s="25"/>
      <c r="EOF7" s="25"/>
      <c r="EOG7" s="25"/>
      <c r="EOH7" s="25"/>
      <c r="EOI7" s="25"/>
      <c r="EOL7" s="25"/>
      <c r="EOM7" s="25"/>
      <c r="EON7" s="25"/>
      <c r="EOO7" s="25"/>
      <c r="EOR7" s="25"/>
      <c r="EOS7" s="25"/>
      <c r="EOT7" s="25"/>
      <c r="EOU7" s="25"/>
      <c r="EOX7" s="25"/>
      <c r="EOY7" s="25"/>
      <c r="EOZ7" s="25"/>
      <c r="EPA7" s="25"/>
      <c r="EPD7" s="25"/>
      <c r="EPE7" s="25"/>
      <c r="EPF7" s="25"/>
      <c r="EPG7" s="25"/>
      <c r="EPJ7" s="25"/>
      <c r="EPK7" s="25"/>
      <c r="EPL7" s="25"/>
      <c r="EPM7" s="25"/>
      <c r="EPP7" s="25"/>
      <c r="EPQ7" s="25"/>
      <c r="EPR7" s="25"/>
      <c r="EPS7" s="25"/>
      <c r="EPV7" s="25"/>
      <c r="EPW7" s="25"/>
      <c r="EPX7" s="25"/>
      <c r="EPY7" s="25"/>
      <c r="EQB7" s="25"/>
      <c r="EQC7" s="25"/>
      <c r="EQD7" s="25"/>
      <c r="EQE7" s="25"/>
      <c r="EQH7" s="25"/>
      <c r="EQI7" s="25"/>
      <c r="EQJ7" s="25"/>
      <c r="EQK7" s="25"/>
      <c r="EQN7" s="25"/>
      <c r="EQO7" s="25"/>
      <c r="EQP7" s="25"/>
      <c r="EQQ7" s="25"/>
      <c r="EQT7" s="25"/>
      <c r="EQU7" s="25"/>
      <c r="EQV7" s="25"/>
      <c r="EQW7" s="25"/>
      <c r="EQZ7" s="25"/>
      <c r="ERA7" s="25"/>
      <c r="ERB7" s="25"/>
      <c r="ERC7" s="25"/>
      <c r="ERF7" s="25"/>
      <c r="ERG7" s="25"/>
      <c r="ERH7" s="25"/>
      <c r="ERI7" s="25"/>
      <c r="ERL7" s="25"/>
      <c r="ERM7" s="25"/>
      <c r="ERN7" s="25"/>
      <c r="ERO7" s="25"/>
      <c r="ERR7" s="25"/>
      <c r="ERS7" s="25"/>
      <c r="ERT7" s="25"/>
      <c r="ERU7" s="25"/>
      <c r="ERX7" s="25"/>
      <c r="ERY7" s="25"/>
      <c r="ERZ7" s="25"/>
      <c r="ESA7" s="25"/>
      <c r="ESD7" s="25"/>
      <c r="ESE7" s="25"/>
      <c r="ESF7" s="25"/>
      <c r="ESG7" s="25"/>
      <c r="ESJ7" s="25"/>
      <c r="ESK7" s="25"/>
      <c r="ESL7" s="25"/>
      <c r="ESM7" s="25"/>
      <c r="ESP7" s="25"/>
      <c r="ESQ7" s="25"/>
      <c r="ESR7" s="25"/>
      <c r="ESS7" s="25"/>
      <c r="ESV7" s="25"/>
      <c r="ESW7" s="25"/>
      <c r="ESX7" s="25"/>
      <c r="ESY7" s="25"/>
      <c r="ETB7" s="25"/>
      <c r="ETC7" s="25"/>
      <c r="ETD7" s="25"/>
      <c r="ETE7" s="25"/>
      <c r="ETH7" s="25"/>
      <c r="ETI7" s="25"/>
      <c r="ETJ7" s="25"/>
      <c r="ETK7" s="25"/>
      <c r="ETN7" s="25"/>
      <c r="ETO7" s="25"/>
      <c r="ETP7" s="25"/>
      <c r="ETQ7" s="25"/>
      <c r="ETT7" s="25"/>
      <c r="ETU7" s="25"/>
      <c r="ETV7" s="25"/>
      <c r="ETW7" s="25"/>
      <c r="ETZ7" s="25"/>
      <c r="EUA7" s="25"/>
      <c r="EUB7" s="25"/>
      <c r="EUC7" s="25"/>
      <c r="EUF7" s="25"/>
      <c r="EUG7" s="25"/>
      <c r="EUH7" s="25"/>
      <c r="EUI7" s="25"/>
      <c r="EUL7" s="25"/>
      <c r="EUM7" s="25"/>
      <c r="EUN7" s="25"/>
      <c r="EUO7" s="25"/>
      <c r="EUR7" s="25"/>
      <c r="EUS7" s="25"/>
      <c r="EUT7" s="25"/>
      <c r="EUU7" s="25"/>
      <c r="EUX7" s="25"/>
      <c r="EUY7" s="25"/>
      <c r="EUZ7" s="25"/>
      <c r="EVA7" s="25"/>
      <c r="EVD7" s="25"/>
      <c r="EVE7" s="25"/>
      <c r="EVF7" s="25"/>
      <c r="EVG7" s="25"/>
      <c r="EVJ7" s="25"/>
      <c r="EVK7" s="25"/>
      <c r="EVL7" s="25"/>
      <c r="EVM7" s="25"/>
      <c r="EVP7" s="25"/>
      <c r="EVQ7" s="25"/>
      <c r="EVR7" s="25"/>
      <c r="EVS7" s="25"/>
      <c r="EVV7" s="25"/>
      <c r="EVW7" s="25"/>
      <c r="EVX7" s="25"/>
      <c r="EVY7" s="25"/>
      <c r="EWB7" s="25"/>
      <c r="EWC7" s="25"/>
      <c r="EWD7" s="25"/>
      <c r="EWE7" s="25"/>
      <c r="EWH7" s="25"/>
      <c r="EWI7" s="25"/>
      <c r="EWJ7" s="25"/>
      <c r="EWK7" s="25"/>
      <c r="EWN7" s="25"/>
      <c r="EWO7" s="25"/>
      <c r="EWP7" s="25"/>
      <c r="EWQ7" s="25"/>
      <c r="EWT7" s="25"/>
      <c r="EWU7" s="25"/>
      <c r="EWV7" s="25"/>
      <c r="EWW7" s="25"/>
      <c r="EWZ7" s="25"/>
      <c r="EXA7" s="25"/>
      <c r="EXB7" s="25"/>
      <c r="EXC7" s="25"/>
      <c r="EXF7" s="25"/>
      <c r="EXG7" s="25"/>
      <c r="EXH7" s="25"/>
      <c r="EXI7" s="25"/>
      <c r="EXL7" s="25"/>
      <c r="EXM7" s="25"/>
      <c r="EXN7" s="25"/>
      <c r="EXO7" s="25"/>
      <c r="EXR7" s="25"/>
      <c r="EXS7" s="25"/>
      <c r="EXT7" s="25"/>
      <c r="EXU7" s="25"/>
      <c r="EXX7" s="25"/>
      <c r="EXY7" s="25"/>
      <c r="EXZ7" s="25"/>
      <c r="EYA7" s="25"/>
      <c r="EYD7" s="25"/>
      <c r="EYE7" s="25"/>
      <c r="EYF7" s="25"/>
      <c r="EYG7" s="25"/>
      <c r="EYJ7" s="25"/>
      <c r="EYK7" s="25"/>
      <c r="EYL7" s="25"/>
      <c r="EYM7" s="25"/>
      <c r="EYP7" s="25"/>
      <c r="EYQ7" s="25"/>
      <c r="EYR7" s="25"/>
      <c r="EYS7" s="25"/>
      <c r="EYV7" s="25"/>
      <c r="EYW7" s="25"/>
      <c r="EYX7" s="25"/>
      <c r="EYY7" s="25"/>
      <c r="EZB7" s="25"/>
      <c r="EZC7" s="25"/>
      <c r="EZD7" s="25"/>
      <c r="EZE7" s="25"/>
      <c r="EZH7" s="25"/>
      <c r="EZI7" s="25"/>
      <c r="EZJ7" s="25"/>
      <c r="EZK7" s="25"/>
      <c r="EZN7" s="25"/>
      <c r="EZO7" s="25"/>
      <c r="EZP7" s="25"/>
      <c r="EZQ7" s="25"/>
      <c r="EZT7" s="25"/>
      <c r="EZU7" s="25"/>
      <c r="EZV7" s="25"/>
      <c r="EZW7" s="25"/>
      <c r="EZZ7" s="25"/>
      <c r="FAA7" s="25"/>
      <c r="FAB7" s="25"/>
      <c r="FAC7" s="25"/>
      <c r="FAF7" s="25"/>
      <c r="FAG7" s="25"/>
      <c r="FAH7" s="25"/>
      <c r="FAI7" s="25"/>
      <c r="FAL7" s="25"/>
      <c r="FAM7" s="25"/>
      <c r="FAN7" s="25"/>
      <c r="FAO7" s="25"/>
      <c r="FAR7" s="25"/>
      <c r="FAS7" s="25"/>
      <c r="FAT7" s="25"/>
      <c r="FAU7" s="25"/>
      <c r="FAX7" s="25"/>
      <c r="FAY7" s="25"/>
      <c r="FAZ7" s="25"/>
      <c r="FBA7" s="25"/>
      <c r="FBD7" s="25"/>
      <c r="FBE7" s="25"/>
      <c r="FBF7" s="25"/>
      <c r="FBG7" s="25"/>
      <c r="FBJ7" s="25"/>
      <c r="FBK7" s="25"/>
      <c r="FBL7" s="25"/>
      <c r="FBM7" s="25"/>
      <c r="FBP7" s="25"/>
      <c r="FBQ7" s="25"/>
      <c r="FBR7" s="25"/>
      <c r="FBS7" s="25"/>
      <c r="FBV7" s="25"/>
      <c r="FBW7" s="25"/>
      <c r="FBX7" s="25"/>
      <c r="FBY7" s="25"/>
      <c r="FCB7" s="25"/>
      <c r="FCC7" s="25"/>
      <c r="FCD7" s="25"/>
      <c r="FCE7" s="25"/>
      <c r="FCH7" s="25"/>
      <c r="FCI7" s="25"/>
      <c r="FCJ7" s="25"/>
      <c r="FCK7" s="25"/>
      <c r="FCN7" s="25"/>
      <c r="FCO7" s="25"/>
      <c r="FCP7" s="25"/>
      <c r="FCQ7" s="25"/>
      <c r="FCT7" s="25"/>
      <c r="FCU7" s="25"/>
      <c r="FCV7" s="25"/>
      <c r="FCW7" s="25"/>
      <c r="FCZ7" s="25"/>
      <c r="FDA7" s="25"/>
      <c r="FDB7" s="25"/>
      <c r="FDC7" s="25"/>
      <c r="FDF7" s="25"/>
      <c r="FDG7" s="25"/>
      <c r="FDH7" s="25"/>
      <c r="FDI7" s="25"/>
      <c r="FDL7" s="25"/>
      <c r="FDM7" s="25"/>
      <c r="FDN7" s="25"/>
      <c r="FDO7" s="25"/>
      <c r="FDR7" s="25"/>
      <c r="FDS7" s="25"/>
      <c r="FDT7" s="25"/>
      <c r="FDU7" s="25"/>
      <c r="FDX7" s="25"/>
      <c r="FDY7" s="25"/>
      <c r="FDZ7" s="25"/>
      <c r="FEA7" s="25"/>
      <c r="FED7" s="25"/>
      <c r="FEE7" s="25"/>
      <c r="FEF7" s="25"/>
      <c r="FEG7" s="25"/>
      <c r="FEJ7" s="25"/>
      <c r="FEK7" s="25"/>
      <c r="FEL7" s="25"/>
      <c r="FEM7" s="25"/>
      <c r="FEP7" s="25"/>
      <c r="FEQ7" s="25"/>
      <c r="FER7" s="25"/>
      <c r="FES7" s="25"/>
      <c r="FEV7" s="25"/>
      <c r="FEW7" s="25"/>
      <c r="FEX7" s="25"/>
      <c r="FEY7" s="25"/>
      <c r="FFB7" s="25"/>
      <c r="FFC7" s="25"/>
      <c r="FFD7" s="25"/>
      <c r="FFE7" s="25"/>
      <c r="FFH7" s="25"/>
      <c r="FFI7" s="25"/>
      <c r="FFJ7" s="25"/>
      <c r="FFK7" s="25"/>
      <c r="FFN7" s="25"/>
      <c r="FFO7" s="25"/>
      <c r="FFP7" s="25"/>
      <c r="FFQ7" s="25"/>
      <c r="FFT7" s="25"/>
      <c r="FFU7" s="25"/>
      <c r="FFV7" s="25"/>
      <c r="FFW7" s="25"/>
      <c r="FFZ7" s="25"/>
      <c r="FGA7" s="25"/>
      <c r="FGB7" s="25"/>
      <c r="FGC7" s="25"/>
      <c r="FGF7" s="25"/>
      <c r="FGG7" s="25"/>
      <c r="FGH7" s="25"/>
      <c r="FGI7" s="25"/>
      <c r="FGL7" s="25"/>
      <c r="FGM7" s="25"/>
      <c r="FGN7" s="25"/>
      <c r="FGO7" s="25"/>
      <c r="FGR7" s="25"/>
      <c r="FGS7" s="25"/>
      <c r="FGT7" s="25"/>
      <c r="FGU7" s="25"/>
      <c r="FGX7" s="25"/>
      <c r="FGY7" s="25"/>
      <c r="FGZ7" s="25"/>
      <c r="FHA7" s="25"/>
      <c r="FHD7" s="25"/>
      <c r="FHE7" s="25"/>
      <c r="FHF7" s="25"/>
      <c r="FHG7" s="25"/>
      <c r="FHJ7" s="25"/>
      <c r="FHK7" s="25"/>
      <c r="FHL7" s="25"/>
      <c r="FHM7" s="25"/>
      <c r="FHP7" s="25"/>
      <c r="FHQ7" s="25"/>
      <c r="FHR7" s="25"/>
      <c r="FHS7" s="25"/>
      <c r="FHV7" s="25"/>
      <c r="FHW7" s="25"/>
      <c r="FHX7" s="25"/>
      <c r="FHY7" s="25"/>
      <c r="FIB7" s="25"/>
      <c r="FIC7" s="25"/>
      <c r="FID7" s="25"/>
      <c r="FIE7" s="25"/>
      <c r="FIH7" s="25"/>
      <c r="FII7" s="25"/>
      <c r="FIJ7" s="25"/>
      <c r="FIK7" s="25"/>
      <c r="FIN7" s="25"/>
      <c r="FIO7" s="25"/>
      <c r="FIP7" s="25"/>
      <c r="FIQ7" s="25"/>
      <c r="FIT7" s="25"/>
      <c r="FIU7" s="25"/>
      <c r="FIV7" s="25"/>
      <c r="FIW7" s="25"/>
      <c r="FIZ7" s="25"/>
      <c r="FJA7" s="25"/>
      <c r="FJB7" s="25"/>
      <c r="FJC7" s="25"/>
      <c r="FJF7" s="25"/>
      <c r="FJG7" s="25"/>
      <c r="FJH7" s="25"/>
      <c r="FJI7" s="25"/>
      <c r="FJL7" s="25"/>
      <c r="FJM7" s="25"/>
      <c r="FJN7" s="25"/>
      <c r="FJO7" s="25"/>
      <c r="FJR7" s="25"/>
      <c r="FJS7" s="25"/>
      <c r="FJT7" s="25"/>
      <c r="FJU7" s="25"/>
      <c r="FJX7" s="25"/>
      <c r="FJY7" s="25"/>
      <c r="FJZ7" s="25"/>
      <c r="FKA7" s="25"/>
      <c r="FKD7" s="25"/>
      <c r="FKE7" s="25"/>
      <c r="FKF7" s="25"/>
      <c r="FKG7" s="25"/>
      <c r="FKJ7" s="25"/>
      <c r="FKK7" s="25"/>
      <c r="FKL7" s="25"/>
      <c r="FKM7" s="25"/>
      <c r="FKP7" s="25"/>
      <c r="FKQ7" s="25"/>
      <c r="FKR7" s="25"/>
      <c r="FKS7" s="25"/>
      <c r="FKV7" s="25"/>
      <c r="FKW7" s="25"/>
      <c r="FKX7" s="25"/>
      <c r="FKY7" s="25"/>
      <c r="FLB7" s="25"/>
      <c r="FLC7" s="25"/>
      <c r="FLD7" s="25"/>
      <c r="FLE7" s="25"/>
      <c r="FLH7" s="25"/>
      <c r="FLI7" s="25"/>
      <c r="FLJ7" s="25"/>
      <c r="FLK7" s="25"/>
      <c r="FLN7" s="25"/>
      <c r="FLO7" s="25"/>
      <c r="FLP7" s="25"/>
      <c r="FLQ7" s="25"/>
      <c r="FLT7" s="25"/>
      <c r="FLU7" s="25"/>
      <c r="FLV7" s="25"/>
      <c r="FLW7" s="25"/>
      <c r="FLZ7" s="25"/>
      <c r="FMA7" s="25"/>
      <c r="FMB7" s="25"/>
      <c r="FMC7" s="25"/>
      <c r="FMF7" s="25"/>
      <c r="FMG7" s="25"/>
      <c r="FMH7" s="25"/>
      <c r="FMI7" s="25"/>
      <c r="FML7" s="25"/>
      <c r="FMM7" s="25"/>
      <c r="FMN7" s="25"/>
      <c r="FMO7" s="25"/>
      <c r="FMR7" s="25"/>
      <c r="FMS7" s="25"/>
      <c r="FMT7" s="25"/>
      <c r="FMU7" s="25"/>
      <c r="FMX7" s="25"/>
      <c r="FMY7" s="25"/>
      <c r="FMZ7" s="25"/>
      <c r="FNA7" s="25"/>
      <c r="FND7" s="25"/>
      <c r="FNE7" s="25"/>
      <c r="FNF7" s="25"/>
      <c r="FNG7" s="25"/>
      <c r="FNJ7" s="25"/>
      <c r="FNK7" s="25"/>
      <c r="FNL7" s="25"/>
      <c r="FNM7" s="25"/>
      <c r="FNP7" s="25"/>
      <c r="FNQ7" s="25"/>
      <c r="FNR7" s="25"/>
      <c r="FNS7" s="25"/>
      <c r="FNV7" s="25"/>
      <c r="FNW7" s="25"/>
      <c r="FNX7" s="25"/>
      <c r="FNY7" s="25"/>
      <c r="FOB7" s="25"/>
      <c r="FOC7" s="25"/>
      <c r="FOD7" s="25"/>
      <c r="FOE7" s="25"/>
      <c r="FOH7" s="25"/>
      <c r="FOI7" s="25"/>
      <c r="FOJ7" s="25"/>
      <c r="FOK7" s="25"/>
      <c r="FON7" s="25"/>
      <c r="FOO7" s="25"/>
      <c r="FOP7" s="25"/>
      <c r="FOQ7" s="25"/>
      <c r="FOT7" s="25"/>
      <c r="FOU7" s="25"/>
      <c r="FOV7" s="25"/>
      <c r="FOW7" s="25"/>
      <c r="FOZ7" s="25"/>
      <c r="FPA7" s="25"/>
      <c r="FPB7" s="25"/>
      <c r="FPC7" s="25"/>
      <c r="FPF7" s="25"/>
      <c r="FPG7" s="25"/>
      <c r="FPH7" s="25"/>
      <c r="FPI7" s="25"/>
      <c r="FPL7" s="25"/>
      <c r="FPM7" s="25"/>
      <c r="FPN7" s="25"/>
      <c r="FPO7" s="25"/>
      <c r="FPR7" s="25"/>
      <c r="FPS7" s="25"/>
      <c r="FPT7" s="25"/>
      <c r="FPU7" s="25"/>
      <c r="FPX7" s="25"/>
      <c r="FPY7" s="25"/>
      <c r="FPZ7" s="25"/>
      <c r="FQA7" s="25"/>
      <c r="FQD7" s="25"/>
      <c r="FQE7" s="25"/>
      <c r="FQF7" s="25"/>
      <c r="FQG7" s="25"/>
      <c r="FQJ7" s="25"/>
      <c r="FQK7" s="25"/>
      <c r="FQL7" s="25"/>
      <c r="FQM7" s="25"/>
      <c r="FQP7" s="25"/>
      <c r="FQQ7" s="25"/>
      <c r="FQR7" s="25"/>
      <c r="FQS7" s="25"/>
      <c r="FQV7" s="25"/>
      <c r="FQW7" s="25"/>
      <c r="FQX7" s="25"/>
      <c r="FQY7" s="25"/>
      <c r="FRB7" s="25"/>
      <c r="FRC7" s="25"/>
      <c r="FRD7" s="25"/>
      <c r="FRE7" s="25"/>
      <c r="FRH7" s="25"/>
      <c r="FRI7" s="25"/>
      <c r="FRJ7" s="25"/>
      <c r="FRK7" s="25"/>
      <c r="FRN7" s="25"/>
      <c r="FRO7" s="25"/>
      <c r="FRP7" s="25"/>
      <c r="FRQ7" s="25"/>
      <c r="FRT7" s="25"/>
      <c r="FRU7" s="25"/>
      <c r="FRV7" s="25"/>
      <c r="FRW7" s="25"/>
      <c r="FRZ7" s="25"/>
      <c r="FSA7" s="25"/>
      <c r="FSB7" s="25"/>
      <c r="FSC7" s="25"/>
      <c r="FSF7" s="25"/>
      <c r="FSG7" s="25"/>
      <c r="FSH7" s="25"/>
      <c r="FSI7" s="25"/>
      <c r="FSL7" s="25"/>
      <c r="FSM7" s="25"/>
      <c r="FSN7" s="25"/>
      <c r="FSO7" s="25"/>
      <c r="FSR7" s="25"/>
      <c r="FSS7" s="25"/>
      <c r="FST7" s="25"/>
      <c r="FSU7" s="25"/>
      <c r="FSX7" s="25"/>
      <c r="FSY7" s="25"/>
      <c r="FSZ7" s="25"/>
      <c r="FTA7" s="25"/>
      <c r="FTD7" s="25"/>
      <c r="FTE7" s="25"/>
      <c r="FTF7" s="25"/>
      <c r="FTG7" s="25"/>
      <c r="FTJ7" s="25"/>
      <c r="FTK7" s="25"/>
      <c r="FTL7" s="25"/>
      <c r="FTM7" s="25"/>
      <c r="FTP7" s="25"/>
      <c r="FTQ7" s="25"/>
      <c r="FTR7" s="25"/>
      <c r="FTS7" s="25"/>
      <c r="FTV7" s="25"/>
      <c r="FTW7" s="25"/>
      <c r="FTX7" s="25"/>
      <c r="FTY7" s="25"/>
      <c r="FUB7" s="25"/>
      <c r="FUC7" s="25"/>
      <c r="FUD7" s="25"/>
      <c r="FUE7" s="25"/>
      <c r="FUH7" s="25"/>
      <c r="FUI7" s="25"/>
      <c r="FUJ7" s="25"/>
      <c r="FUK7" s="25"/>
      <c r="FUN7" s="25"/>
      <c r="FUO7" s="25"/>
      <c r="FUP7" s="25"/>
      <c r="FUQ7" s="25"/>
      <c r="FUT7" s="25"/>
      <c r="FUU7" s="25"/>
      <c r="FUV7" s="25"/>
      <c r="FUW7" s="25"/>
      <c r="FUZ7" s="25"/>
      <c r="FVA7" s="25"/>
      <c r="FVB7" s="25"/>
      <c r="FVC7" s="25"/>
      <c r="FVF7" s="25"/>
      <c r="FVG7" s="25"/>
      <c r="FVH7" s="25"/>
      <c r="FVI7" s="25"/>
      <c r="FVL7" s="25"/>
      <c r="FVM7" s="25"/>
      <c r="FVN7" s="25"/>
      <c r="FVO7" s="25"/>
      <c r="FVR7" s="25"/>
      <c r="FVS7" s="25"/>
      <c r="FVT7" s="25"/>
      <c r="FVU7" s="25"/>
      <c r="FVX7" s="25"/>
      <c r="FVY7" s="25"/>
      <c r="FVZ7" s="25"/>
      <c r="FWA7" s="25"/>
      <c r="FWD7" s="25"/>
      <c r="FWE7" s="25"/>
      <c r="FWF7" s="25"/>
      <c r="FWG7" s="25"/>
      <c r="FWJ7" s="25"/>
      <c r="FWK7" s="25"/>
      <c r="FWL7" s="25"/>
      <c r="FWM7" s="25"/>
      <c r="FWP7" s="25"/>
      <c r="FWQ7" s="25"/>
      <c r="FWR7" s="25"/>
      <c r="FWS7" s="25"/>
      <c r="FWV7" s="25"/>
      <c r="FWW7" s="25"/>
      <c r="FWX7" s="25"/>
      <c r="FWY7" s="25"/>
      <c r="FXB7" s="25"/>
      <c r="FXC7" s="25"/>
      <c r="FXD7" s="25"/>
      <c r="FXE7" s="25"/>
      <c r="FXH7" s="25"/>
      <c r="FXI7" s="25"/>
      <c r="FXJ7" s="25"/>
      <c r="FXK7" s="25"/>
      <c r="FXN7" s="25"/>
      <c r="FXO7" s="25"/>
      <c r="FXP7" s="25"/>
      <c r="FXQ7" s="25"/>
      <c r="FXT7" s="25"/>
      <c r="FXU7" s="25"/>
      <c r="FXV7" s="25"/>
      <c r="FXW7" s="25"/>
      <c r="FXZ7" s="25"/>
      <c r="FYA7" s="25"/>
      <c r="FYB7" s="25"/>
      <c r="FYC7" s="25"/>
      <c r="FYF7" s="25"/>
      <c r="FYG7" s="25"/>
      <c r="FYH7" s="25"/>
      <c r="FYI7" s="25"/>
      <c r="FYL7" s="25"/>
      <c r="FYM7" s="25"/>
      <c r="FYN7" s="25"/>
      <c r="FYO7" s="25"/>
      <c r="FYR7" s="25"/>
      <c r="FYS7" s="25"/>
      <c r="FYT7" s="25"/>
      <c r="FYU7" s="25"/>
      <c r="FYX7" s="25"/>
      <c r="FYY7" s="25"/>
      <c r="FYZ7" s="25"/>
      <c r="FZA7" s="25"/>
      <c r="FZD7" s="25"/>
      <c r="FZE7" s="25"/>
      <c r="FZF7" s="25"/>
      <c r="FZG7" s="25"/>
      <c r="FZJ7" s="25"/>
      <c r="FZK7" s="25"/>
      <c r="FZL7" s="25"/>
      <c r="FZM7" s="25"/>
      <c r="FZP7" s="25"/>
      <c r="FZQ7" s="25"/>
      <c r="FZR7" s="25"/>
      <c r="FZS7" s="25"/>
      <c r="FZV7" s="25"/>
      <c r="FZW7" s="25"/>
      <c r="FZX7" s="25"/>
      <c r="FZY7" s="25"/>
      <c r="GAB7" s="25"/>
      <c r="GAC7" s="25"/>
      <c r="GAD7" s="25"/>
      <c r="GAE7" s="25"/>
      <c r="GAH7" s="25"/>
      <c r="GAI7" s="25"/>
      <c r="GAJ7" s="25"/>
      <c r="GAK7" s="25"/>
      <c r="GAN7" s="25"/>
      <c r="GAO7" s="25"/>
      <c r="GAP7" s="25"/>
      <c r="GAQ7" s="25"/>
      <c r="GAT7" s="25"/>
      <c r="GAU7" s="25"/>
      <c r="GAV7" s="25"/>
      <c r="GAW7" s="25"/>
      <c r="GAZ7" s="25"/>
      <c r="GBA7" s="25"/>
      <c r="GBB7" s="25"/>
      <c r="GBC7" s="25"/>
      <c r="GBF7" s="25"/>
      <c r="GBG7" s="25"/>
      <c r="GBH7" s="25"/>
      <c r="GBI7" s="25"/>
      <c r="GBL7" s="25"/>
      <c r="GBM7" s="25"/>
      <c r="GBN7" s="25"/>
      <c r="GBO7" s="25"/>
      <c r="GBR7" s="25"/>
      <c r="GBS7" s="25"/>
      <c r="GBT7" s="25"/>
      <c r="GBU7" s="25"/>
      <c r="GBX7" s="25"/>
      <c r="GBY7" s="25"/>
      <c r="GBZ7" s="25"/>
      <c r="GCA7" s="25"/>
      <c r="GCD7" s="25"/>
      <c r="GCE7" s="25"/>
      <c r="GCF7" s="25"/>
      <c r="GCG7" s="25"/>
      <c r="GCJ7" s="25"/>
      <c r="GCK7" s="25"/>
      <c r="GCL7" s="25"/>
      <c r="GCM7" s="25"/>
      <c r="GCP7" s="25"/>
      <c r="GCQ7" s="25"/>
      <c r="GCR7" s="25"/>
      <c r="GCS7" s="25"/>
      <c r="GCV7" s="25"/>
      <c r="GCW7" s="25"/>
      <c r="GCX7" s="25"/>
      <c r="GCY7" s="25"/>
      <c r="GDB7" s="25"/>
      <c r="GDC7" s="25"/>
      <c r="GDD7" s="25"/>
      <c r="GDE7" s="25"/>
      <c r="GDH7" s="25"/>
      <c r="GDI7" s="25"/>
      <c r="GDJ7" s="25"/>
      <c r="GDK7" s="25"/>
      <c r="GDN7" s="25"/>
      <c r="GDO7" s="25"/>
      <c r="GDP7" s="25"/>
      <c r="GDQ7" s="25"/>
      <c r="GDT7" s="25"/>
      <c r="GDU7" s="25"/>
      <c r="GDV7" s="25"/>
      <c r="GDW7" s="25"/>
      <c r="GDZ7" s="25"/>
      <c r="GEA7" s="25"/>
      <c r="GEB7" s="25"/>
      <c r="GEC7" s="25"/>
      <c r="GEF7" s="25"/>
      <c r="GEG7" s="25"/>
      <c r="GEH7" s="25"/>
      <c r="GEI7" s="25"/>
      <c r="GEL7" s="25"/>
      <c r="GEM7" s="25"/>
      <c r="GEN7" s="25"/>
      <c r="GEO7" s="25"/>
      <c r="GER7" s="25"/>
      <c r="GES7" s="25"/>
      <c r="GET7" s="25"/>
      <c r="GEU7" s="25"/>
      <c r="GEX7" s="25"/>
      <c r="GEY7" s="25"/>
      <c r="GEZ7" s="25"/>
      <c r="GFA7" s="25"/>
      <c r="GFD7" s="25"/>
      <c r="GFE7" s="25"/>
      <c r="GFF7" s="25"/>
      <c r="GFG7" s="25"/>
      <c r="GFJ7" s="25"/>
      <c r="GFK7" s="25"/>
      <c r="GFL7" s="25"/>
      <c r="GFM7" s="25"/>
      <c r="GFP7" s="25"/>
      <c r="GFQ7" s="25"/>
      <c r="GFR7" s="25"/>
      <c r="GFS7" s="25"/>
      <c r="GFV7" s="25"/>
      <c r="GFW7" s="25"/>
      <c r="GFX7" s="25"/>
      <c r="GFY7" s="25"/>
      <c r="GGB7" s="25"/>
      <c r="GGC7" s="25"/>
      <c r="GGD7" s="25"/>
      <c r="GGE7" s="25"/>
      <c r="GGH7" s="25"/>
      <c r="GGI7" s="25"/>
      <c r="GGJ7" s="25"/>
      <c r="GGK7" s="25"/>
      <c r="GGN7" s="25"/>
      <c r="GGO7" s="25"/>
      <c r="GGP7" s="25"/>
      <c r="GGQ7" s="25"/>
      <c r="GGT7" s="25"/>
      <c r="GGU7" s="25"/>
      <c r="GGV7" s="25"/>
      <c r="GGW7" s="25"/>
      <c r="GGZ7" s="25"/>
      <c r="GHA7" s="25"/>
      <c r="GHB7" s="25"/>
      <c r="GHC7" s="25"/>
      <c r="GHF7" s="25"/>
      <c r="GHG7" s="25"/>
      <c r="GHH7" s="25"/>
      <c r="GHI7" s="25"/>
      <c r="GHL7" s="25"/>
      <c r="GHM7" s="25"/>
      <c r="GHN7" s="25"/>
      <c r="GHO7" s="25"/>
      <c r="GHR7" s="25"/>
      <c r="GHS7" s="25"/>
      <c r="GHT7" s="25"/>
      <c r="GHU7" s="25"/>
      <c r="GHX7" s="25"/>
      <c r="GHY7" s="25"/>
      <c r="GHZ7" s="25"/>
      <c r="GIA7" s="25"/>
      <c r="GID7" s="25"/>
      <c r="GIE7" s="25"/>
      <c r="GIF7" s="25"/>
      <c r="GIG7" s="25"/>
      <c r="GIJ7" s="25"/>
      <c r="GIK7" s="25"/>
      <c r="GIL7" s="25"/>
      <c r="GIM7" s="25"/>
      <c r="GIP7" s="25"/>
      <c r="GIQ7" s="25"/>
      <c r="GIR7" s="25"/>
      <c r="GIS7" s="25"/>
      <c r="GIV7" s="25"/>
      <c r="GIW7" s="25"/>
      <c r="GIX7" s="25"/>
      <c r="GIY7" s="25"/>
      <c r="GJB7" s="25"/>
      <c r="GJC7" s="25"/>
      <c r="GJD7" s="25"/>
      <c r="GJE7" s="25"/>
      <c r="GJH7" s="25"/>
      <c r="GJI7" s="25"/>
      <c r="GJJ7" s="25"/>
      <c r="GJK7" s="25"/>
      <c r="GJN7" s="25"/>
      <c r="GJO7" s="25"/>
      <c r="GJP7" s="25"/>
      <c r="GJQ7" s="25"/>
      <c r="GJT7" s="25"/>
      <c r="GJU7" s="25"/>
      <c r="GJV7" s="25"/>
      <c r="GJW7" s="25"/>
      <c r="GJZ7" s="25"/>
      <c r="GKA7" s="25"/>
      <c r="GKB7" s="25"/>
      <c r="GKC7" s="25"/>
      <c r="GKF7" s="25"/>
      <c r="GKG7" s="25"/>
      <c r="GKH7" s="25"/>
      <c r="GKI7" s="25"/>
      <c r="GKL7" s="25"/>
      <c r="GKM7" s="25"/>
      <c r="GKN7" s="25"/>
      <c r="GKO7" s="25"/>
      <c r="GKR7" s="25"/>
      <c r="GKS7" s="25"/>
      <c r="GKT7" s="25"/>
      <c r="GKU7" s="25"/>
      <c r="GKX7" s="25"/>
      <c r="GKY7" s="25"/>
      <c r="GKZ7" s="25"/>
      <c r="GLA7" s="25"/>
      <c r="GLD7" s="25"/>
      <c r="GLE7" s="25"/>
      <c r="GLF7" s="25"/>
      <c r="GLG7" s="25"/>
      <c r="GLJ7" s="25"/>
      <c r="GLK7" s="25"/>
      <c r="GLL7" s="25"/>
      <c r="GLM7" s="25"/>
      <c r="GLP7" s="25"/>
      <c r="GLQ7" s="25"/>
      <c r="GLR7" s="25"/>
      <c r="GLS7" s="25"/>
      <c r="GLV7" s="25"/>
      <c r="GLW7" s="25"/>
      <c r="GLX7" s="25"/>
      <c r="GLY7" s="25"/>
      <c r="GMB7" s="25"/>
      <c r="GMC7" s="25"/>
      <c r="GMD7" s="25"/>
      <c r="GME7" s="25"/>
      <c r="GMH7" s="25"/>
      <c r="GMI7" s="25"/>
      <c r="GMJ7" s="25"/>
      <c r="GMK7" s="25"/>
      <c r="GMN7" s="25"/>
      <c r="GMO7" s="25"/>
      <c r="GMP7" s="25"/>
      <c r="GMQ7" s="25"/>
      <c r="GMT7" s="25"/>
      <c r="GMU7" s="25"/>
      <c r="GMV7" s="25"/>
      <c r="GMW7" s="25"/>
      <c r="GMZ7" s="25"/>
      <c r="GNA7" s="25"/>
      <c r="GNB7" s="25"/>
      <c r="GNC7" s="25"/>
      <c r="GNF7" s="25"/>
      <c r="GNG7" s="25"/>
      <c r="GNH7" s="25"/>
      <c r="GNI7" s="25"/>
      <c r="GNL7" s="25"/>
      <c r="GNM7" s="25"/>
      <c r="GNN7" s="25"/>
      <c r="GNO7" s="25"/>
      <c r="GNR7" s="25"/>
      <c r="GNS7" s="25"/>
      <c r="GNT7" s="25"/>
      <c r="GNU7" s="25"/>
      <c r="GNX7" s="25"/>
      <c r="GNY7" s="25"/>
      <c r="GNZ7" s="25"/>
      <c r="GOA7" s="25"/>
      <c r="GOD7" s="25"/>
      <c r="GOE7" s="25"/>
      <c r="GOF7" s="25"/>
      <c r="GOG7" s="25"/>
      <c r="GOJ7" s="25"/>
      <c r="GOK7" s="25"/>
      <c r="GOL7" s="25"/>
      <c r="GOM7" s="25"/>
      <c r="GOP7" s="25"/>
      <c r="GOQ7" s="25"/>
      <c r="GOR7" s="25"/>
      <c r="GOS7" s="25"/>
      <c r="GOV7" s="25"/>
      <c r="GOW7" s="25"/>
      <c r="GOX7" s="25"/>
      <c r="GOY7" s="25"/>
      <c r="GPB7" s="25"/>
      <c r="GPC7" s="25"/>
      <c r="GPD7" s="25"/>
      <c r="GPE7" s="25"/>
      <c r="GPH7" s="25"/>
      <c r="GPI7" s="25"/>
      <c r="GPJ7" s="25"/>
      <c r="GPK7" s="25"/>
      <c r="GPN7" s="25"/>
      <c r="GPO7" s="25"/>
      <c r="GPP7" s="25"/>
      <c r="GPQ7" s="25"/>
      <c r="GPT7" s="25"/>
      <c r="GPU7" s="25"/>
      <c r="GPV7" s="25"/>
      <c r="GPW7" s="25"/>
      <c r="GPZ7" s="25"/>
      <c r="GQA7" s="25"/>
      <c r="GQB7" s="25"/>
      <c r="GQC7" s="25"/>
      <c r="GQF7" s="25"/>
      <c r="GQG7" s="25"/>
      <c r="GQH7" s="25"/>
      <c r="GQI7" s="25"/>
      <c r="GQL7" s="25"/>
      <c r="GQM7" s="25"/>
      <c r="GQN7" s="25"/>
      <c r="GQO7" s="25"/>
      <c r="GQR7" s="25"/>
      <c r="GQS7" s="25"/>
      <c r="GQT7" s="25"/>
      <c r="GQU7" s="25"/>
      <c r="GQX7" s="25"/>
      <c r="GQY7" s="25"/>
      <c r="GQZ7" s="25"/>
      <c r="GRA7" s="25"/>
      <c r="GRD7" s="25"/>
      <c r="GRE7" s="25"/>
      <c r="GRF7" s="25"/>
      <c r="GRG7" s="25"/>
      <c r="GRJ7" s="25"/>
      <c r="GRK7" s="25"/>
      <c r="GRL7" s="25"/>
      <c r="GRM7" s="25"/>
      <c r="GRP7" s="25"/>
      <c r="GRQ7" s="25"/>
      <c r="GRR7" s="25"/>
      <c r="GRS7" s="25"/>
      <c r="GRV7" s="25"/>
      <c r="GRW7" s="25"/>
      <c r="GRX7" s="25"/>
      <c r="GRY7" s="25"/>
      <c r="GSB7" s="25"/>
      <c r="GSC7" s="25"/>
      <c r="GSD7" s="25"/>
      <c r="GSE7" s="25"/>
      <c r="GSH7" s="25"/>
      <c r="GSI7" s="25"/>
      <c r="GSJ7" s="25"/>
      <c r="GSK7" s="25"/>
      <c r="GSN7" s="25"/>
      <c r="GSO7" s="25"/>
      <c r="GSP7" s="25"/>
      <c r="GSQ7" s="25"/>
      <c r="GST7" s="25"/>
      <c r="GSU7" s="25"/>
      <c r="GSV7" s="25"/>
      <c r="GSW7" s="25"/>
      <c r="GSZ7" s="25"/>
      <c r="GTA7" s="25"/>
      <c r="GTB7" s="25"/>
      <c r="GTC7" s="25"/>
      <c r="GTF7" s="25"/>
      <c r="GTG7" s="25"/>
      <c r="GTH7" s="25"/>
      <c r="GTI7" s="25"/>
      <c r="GTL7" s="25"/>
      <c r="GTM7" s="25"/>
      <c r="GTN7" s="25"/>
      <c r="GTO7" s="25"/>
      <c r="GTR7" s="25"/>
      <c r="GTS7" s="25"/>
      <c r="GTT7" s="25"/>
      <c r="GTU7" s="25"/>
      <c r="GTX7" s="25"/>
      <c r="GTY7" s="25"/>
      <c r="GTZ7" s="25"/>
      <c r="GUA7" s="25"/>
      <c r="GUD7" s="25"/>
      <c r="GUE7" s="25"/>
      <c r="GUF7" s="25"/>
      <c r="GUG7" s="25"/>
      <c r="GUJ7" s="25"/>
      <c r="GUK7" s="25"/>
      <c r="GUL7" s="25"/>
      <c r="GUM7" s="25"/>
      <c r="GUP7" s="25"/>
      <c r="GUQ7" s="25"/>
      <c r="GUR7" s="25"/>
      <c r="GUS7" s="25"/>
      <c r="GUV7" s="25"/>
      <c r="GUW7" s="25"/>
      <c r="GUX7" s="25"/>
      <c r="GUY7" s="25"/>
      <c r="GVB7" s="25"/>
      <c r="GVC7" s="25"/>
      <c r="GVD7" s="25"/>
      <c r="GVE7" s="25"/>
      <c r="GVH7" s="25"/>
      <c r="GVI7" s="25"/>
      <c r="GVJ7" s="25"/>
      <c r="GVK7" s="25"/>
      <c r="GVN7" s="25"/>
      <c r="GVO7" s="25"/>
      <c r="GVP7" s="25"/>
      <c r="GVQ7" s="25"/>
      <c r="GVT7" s="25"/>
      <c r="GVU7" s="25"/>
      <c r="GVV7" s="25"/>
      <c r="GVW7" s="25"/>
      <c r="GVZ7" s="25"/>
      <c r="GWA7" s="25"/>
      <c r="GWB7" s="25"/>
      <c r="GWC7" s="25"/>
      <c r="GWF7" s="25"/>
      <c r="GWG7" s="25"/>
      <c r="GWH7" s="25"/>
      <c r="GWI7" s="25"/>
      <c r="GWL7" s="25"/>
      <c r="GWM7" s="25"/>
      <c r="GWN7" s="25"/>
      <c r="GWO7" s="25"/>
      <c r="GWR7" s="25"/>
      <c r="GWS7" s="25"/>
      <c r="GWT7" s="25"/>
      <c r="GWU7" s="25"/>
      <c r="GWX7" s="25"/>
      <c r="GWY7" s="25"/>
      <c r="GWZ7" s="25"/>
      <c r="GXA7" s="25"/>
      <c r="GXD7" s="25"/>
      <c r="GXE7" s="25"/>
      <c r="GXF7" s="25"/>
      <c r="GXG7" s="25"/>
      <c r="GXJ7" s="25"/>
      <c r="GXK7" s="25"/>
      <c r="GXL7" s="25"/>
      <c r="GXM7" s="25"/>
      <c r="GXP7" s="25"/>
      <c r="GXQ7" s="25"/>
      <c r="GXR7" s="25"/>
      <c r="GXS7" s="25"/>
      <c r="GXV7" s="25"/>
      <c r="GXW7" s="25"/>
      <c r="GXX7" s="25"/>
      <c r="GXY7" s="25"/>
      <c r="GYB7" s="25"/>
      <c r="GYC7" s="25"/>
      <c r="GYD7" s="25"/>
      <c r="GYE7" s="25"/>
      <c r="GYH7" s="25"/>
      <c r="GYI7" s="25"/>
      <c r="GYJ7" s="25"/>
      <c r="GYK7" s="25"/>
      <c r="GYN7" s="25"/>
      <c r="GYO7" s="25"/>
      <c r="GYP7" s="25"/>
      <c r="GYQ7" s="25"/>
      <c r="GYT7" s="25"/>
      <c r="GYU7" s="25"/>
      <c r="GYV7" s="25"/>
      <c r="GYW7" s="25"/>
      <c r="GYZ7" s="25"/>
      <c r="GZA7" s="25"/>
      <c r="GZB7" s="25"/>
      <c r="GZC7" s="25"/>
      <c r="GZF7" s="25"/>
      <c r="GZG7" s="25"/>
      <c r="GZH7" s="25"/>
      <c r="GZI7" s="25"/>
      <c r="GZL7" s="25"/>
      <c r="GZM7" s="25"/>
      <c r="GZN7" s="25"/>
      <c r="GZO7" s="25"/>
      <c r="GZR7" s="25"/>
      <c r="GZS7" s="25"/>
      <c r="GZT7" s="25"/>
      <c r="GZU7" s="25"/>
      <c r="GZX7" s="25"/>
      <c r="GZY7" s="25"/>
      <c r="GZZ7" s="25"/>
      <c r="HAA7" s="25"/>
      <c r="HAD7" s="25"/>
      <c r="HAE7" s="25"/>
      <c r="HAF7" s="25"/>
      <c r="HAG7" s="25"/>
      <c r="HAJ7" s="25"/>
      <c r="HAK7" s="25"/>
      <c r="HAL7" s="25"/>
      <c r="HAM7" s="25"/>
      <c r="HAP7" s="25"/>
      <c r="HAQ7" s="25"/>
      <c r="HAR7" s="25"/>
      <c r="HAS7" s="25"/>
      <c r="HAV7" s="25"/>
      <c r="HAW7" s="25"/>
      <c r="HAX7" s="25"/>
      <c r="HAY7" s="25"/>
      <c r="HBB7" s="25"/>
      <c r="HBC7" s="25"/>
      <c r="HBD7" s="25"/>
      <c r="HBE7" s="25"/>
      <c r="HBH7" s="25"/>
      <c r="HBI7" s="25"/>
      <c r="HBJ7" s="25"/>
      <c r="HBK7" s="25"/>
      <c r="HBN7" s="25"/>
      <c r="HBO7" s="25"/>
      <c r="HBP7" s="25"/>
      <c r="HBQ7" s="25"/>
      <c r="HBT7" s="25"/>
      <c r="HBU7" s="25"/>
      <c r="HBV7" s="25"/>
      <c r="HBW7" s="25"/>
      <c r="HBZ7" s="25"/>
      <c r="HCA7" s="25"/>
      <c r="HCB7" s="25"/>
      <c r="HCC7" s="25"/>
      <c r="HCF7" s="25"/>
      <c r="HCG7" s="25"/>
      <c r="HCH7" s="25"/>
      <c r="HCI7" s="25"/>
      <c r="HCL7" s="25"/>
      <c r="HCM7" s="25"/>
      <c r="HCN7" s="25"/>
      <c r="HCO7" s="25"/>
      <c r="HCR7" s="25"/>
      <c r="HCS7" s="25"/>
      <c r="HCT7" s="25"/>
      <c r="HCU7" s="25"/>
      <c r="HCX7" s="25"/>
      <c r="HCY7" s="25"/>
      <c r="HCZ7" s="25"/>
      <c r="HDA7" s="25"/>
      <c r="HDD7" s="25"/>
      <c r="HDE7" s="25"/>
      <c r="HDF7" s="25"/>
      <c r="HDG7" s="25"/>
      <c r="HDJ7" s="25"/>
      <c r="HDK7" s="25"/>
      <c r="HDL7" s="25"/>
      <c r="HDM7" s="25"/>
      <c r="HDP7" s="25"/>
      <c r="HDQ7" s="25"/>
      <c r="HDR7" s="25"/>
      <c r="HDS7" s="25"/>
      <c r="HDV7" s="25"/>
      <c r="HDW7" s="25"/>
      <c r="HDX7" s="25"/>
      <c r="HDY7" s="25"/>
      <c r="HEB7" s="25"/>
      <c r="HEC7" s="25"/>
      <c r="HED7" s="25"/>
      <c r="HEE7" s="25"/>
      <c r="HEH7" s="25"/>
      <c r="HEI7" s="25"/>
      <c r="HEJ7" s="25"/>
      <c r="HEK7" s="25"/>
      <c r="HEN7" s="25"/>
      <c r="HEO7" s="25"/>
      <c r="HEP7" s="25"/>
      <c r="HEQ7" s="25"/>
      <c r="HET7" s="25"/>
      <c r="HEU7" s="25"/>
      <c r="HEV7" s="25"/>
      <c r="HEW7" s="25"/>
      <c r="HEZ7" s="25"/>
      <c r="HFA7" s="25"/>
      <c r="HFB7" s="25"/>
      <c r="HFC7" s="25"/>
      <c r="HFF7" s="25"/>
      <c r="HFG7" s="25"/>
      <c r="HFH7" s="25"/>
      <c r="HFI7" s="25"/>
      <c r="HFL7" s="25"/>
      <c r="HFM7" s="25"/>
      <c r="HFN7" s="25"/>
      <c r="HFO7" s="25"/>
      <c r="HFR7" s="25"/>
      <c r="HFS7" s="25"/>
      <c r="HFT7" s="25"/>
      <c r="HFU7" s="25"/>
      <c r="HFX7" s="25"/>
      <c r="HFY7" s="25"/>
      <c r="HFZ7" s="25"/>
      <c r="HGA7" s="25"/>
      <c r="HGD7" s="25"/>
      <c r="HGE7" s="25"/>
      <c r="HGF7" s="25"/>
      <c r="HGG7" s="25"/>
      <c r="HGJ7" s="25"/>
      <c r="HGK7" s="25"/>
      <c r="HGL7" s="25"/>
      <c r="HGM7" s="25"/>
      <c r="HGP7" s="25"/>
      <c r="HGQ7" s="25"/>
      <c r="HGR7" s="25"/>
      <c r="HGS7" s="25"/>
      <c r="HGV7" s="25"/>
      <c r="HGW7" s="25"/>
      <c r="HGX7" s="25"/>
      <c r="HGY7" s="25"/>
      <c r="HHB7" s="25"/>
      <c r="HHC7" s="25"/>
      <c r="HHD7" s="25"/>
      <c r="HHE7" s="25"/>
      <c r="HHH7" s="25"/>
      <c r="HHI7" s="25"/>
      <c r="HHJ7" s="25"/>
      <c r="HHK7" s="25"/>
      <c r="HHN7" s="25"/>
      <c r="HHO7" s="25"/>
      <c r="HHP7" s="25"/>
      <c r="HHQ7" s="25"/>
      <c r="HHT7" s="25"/>
      <c r="HHU7" s="25"/>
      <c r="HHV7" s="25"/>
      <c r="HHW7" s="25"/>
      <c r="HHZ7" s="25"/>
      <c r="HIA7" s="25"/>
      <c r="HIB7" s="25"/>
      <c r="HIC7" s="25"/>
      <c r="HIF7" s="25"/>
      <c r="HIG7" s="25"/>
      <c r="HIH7" s="25"/>
      <c r="HII7" s="25"/>
      <c r="HIL7" s="25"/>
      <c r="HIM7" s="25"/>
      <c r="HIN7" s="25"/>
      <c r="HIO7" s="25"/>
      <c r="HIR7" s="25"/>
      <c r="HIS7" s="25"/>
      <c r="HIT7" s="25"/>
      <c r="HIU7" s="25"/>
      <c r="HIX7" s="25"/>
      <c r="HIY7" s="25"/>
      <c r="HIZ7" s="25"/>
      <c r="HJA7" s="25"/>
      <c r="HJD7" s="25"/>
      <c r="HJE7" s="25"/>
      <c r="HJF7" s="25"/>
      <c r="HJG7" s="25"/>
      <c r="HJJ7" s="25"/>
      <c r="HJK7" s="25"/>
      <c r="HJL7" s="25"/>
      <c r="HJM7" s="25"/>
      <c r="HJP7" s="25"/>
      <c r="HJQ7" s="25"/>
      <c r="HJR7" s="25"/>
      <c r="HJS7" s="25"/>
      <c r="HJV7" s="25"/>
      <c r="HJW7" s="25"/>
      <c r="HJX7" s="25"/>
      <c r="HJY7" s="25"/>
      <c r="HKB7" s="25"/>
      <c r="HKC7" s="25"/>
      <c r="HKD7" s="25"/>
      <c r="HKE7" s="25"/>
      <c r="HKH7" s="25"/>
      <c r="HKI7" s="25"/>
      <c r="HKJ7" s="25"/>
      <c r="HKK7" s="25"/>
      <c r="HKN7" s="25"/>
      <c r="HKO7" s="25"/>
      <c r="HKP7" s="25"/>
      <c r="HKQ7" s="25"/>
      <c r="HKT7" s="25"/>
      <c r="HKU7" s="25"/>
      <c r="HKV7" s="25"/>
      <c r="HKW7" s="25"/>
      <c r="HKZ7" s="25"/>
      <c r="HLA7" s="25"/>
      <c r="HLB7" s="25"/>
      <c r="HLC7" s="25"/>
      <c r="HLF7" s="25"/>
      <c r="HLG7" s="25"/>
      <c r="HLH7" s="25"/>
      <c r="HLI7" s="25"/>
      <c r="HLL7" s="25"/>
      <c r="HLM7" s="25"/>
      <c r="HLN7" s="25"/>
      <c r="HLO7" s="25"/>
      <c r="HLR7" s="25"/>
      <c r="HLS7" s="25"/>
      <c r="HLT7" s="25"/>
      <c r="HLU7" s="25"/>
      <c r="HLX7" s="25"/>
      <c r="HLY7" s="25"/>
      <c r="HLZ7" s="25"/>
      <c r="HMA7" s="25"/>
      <c r="HMD7" s="25"/>
      <c r="HME7" s="25"/>
      <c r="HMF7" s="25"/>
      <c r="HMG7" s="25"/>
      <c r="HMJ7" s="25"/>
      <c r="HMK7" s="25"/>
      <c r="HML7" s="25"/>
      <c r="HMM7" s="25"/>
      <c r="HMP7" s="25"/>
      <c r="HMQ7" s="25"/>
      <c r="HMR7" s="25"/>
      <c r="HMS7" s="25"/>
      <c r="HMV7" s="25"/>
      <c r="HMW7" s="25"/>
      <c r="HMX7" s="25"/>
      <c r="HMY7" s="25"/>
      <c r="HNB7" s="25"/>
      <c r="HNC7" s="25"/>
      <c r="HND7" s="25"/>
      <c r="HNE7" s="25"/>
      <c r="HNH7" s="25"/>
      <c r="HNI7" s="25"/>
      <c r="HNJ7" s="25"/>
      <c r="HNK7" s="25"/>
      <c r="HNN7" s="25"/>
      <c r="HNO7" s="25"/>
      <c r="HNP7" s="25"/>
      <c r="HNQ7" s="25"/>
      <c r="HNT7" s="25"/>
      <c r="HNU7" s="25"/>
      <c r="HNV7" s="25"/>
      <c r="HNW7" s="25"/>
      <c r="HNZ7" s="25"/>
      <c r="HOA7" s="25"/>
      <c r="HOB7" s="25"/>
      <c r="HOC7" s="25"/>
      <c r="HOF7" s="25"/>
      <c r="HOG7" s="25"/>
      <c r="HOH7" s="25"/>
      <c r="HOI7" s="25"/>
      <c r="HOL7" s="25"/>
      <c r="HOM7" s="25"/>
      <c r="HON7" s="25"/>
      <c r="HOO7" s="25"/>
      <c r="HOR7" s="25"/>
      <c r="HOS7" s="25"/>
      <c r="HOT7" s="25"/>
      <c r="HOU7" s="25"/>
      <c r="HOX7" s="25"/>
      <c r="HOY7" s="25"/>
      <c r="HOZ7" s="25"/>
      <c r="HPA7" s="25"/>
      <c r="HPD7" s="25"/>
      <c r="HPE7" s="25"/>
      <c r="HPF7" s="25"/>
      <c r="HPG7" s="25"/>
      <c r="HPJ7" s="25"/>
      <c r="HPK7" s="25"/>
      <c r="HPL7" s="25"/>
      <c r="HPM7" s="25"/>
      <c r="HPP7" s="25"/>
      <c r="HPQ7" s="25"/>
      <c r="HPR7" s="25"/>
      <c r="HPS7" s="25"/>
      <c r="HPV7" s="25"/>
      <c r="HPW7" s="25"/>
      <c r="HPX7" s="25"/>
      <c r="HPY7" s="25"/>
      <c r="HQB7" s="25"/>
      <c r="HQC7" s="25"/>
      <c r="HQD7" s="25"/>
      <c r="HQE7" s="25"/>
      <c r="HQH7" s="25"/>
      <c r="HQI7" s="25"/>
      <c r="HQJ7" s="25"/>
      <c r="HQK7" s="25"/>
      <c r="HQN7" s="25"/>
      <c r="HQO7" s="25"/>
      <c r="HQP7" s="25"/>
      <c r="HQQ7" s="25"/>
      <c r="HQT7" s="25"/>
      <c r="HQU7" s="25"/>
      <c r="HQV7" s="25"/>
      <c r="HQW7" s="25"/>
      <c r="HQZ7" s="25"/>
      <c r="HRA7" s="25"/>
      <c r="HRB7" s="25"/>
      <c r="HRC7" s="25"/>
      <c r="HRF7" s="25"/>
      <c r="HRG7" s="25"/>
      <c r="HRH7" s="25"/>
      <c r="HRI7" s="25"/>
      <c r="HRL7" s="25"/>
      <c r="HRM7" s="25"/>
      <c r="HRN7" s="25"/>
      <c r="HRO7" s="25"/>
      <c r="HRR7" s="25"/>
      <c r="HRS7" s="25"/>
      <c r="HRT7" s="25"/>
      <c r="HRU7" s="25"/>
      <c r="HRX7" s="25"/>
      <c r="HRY7" s="25"/>
      <c r="HRZ7" s="25"/>
      <c r="HSA7" s="25"/>
      <c r="HSD7" s="25"/>
      <c r="HSE7" s="25"/>
      <c r="HSF7" s="25"/>
      <c r="HSG7" s="25"/>
      <c r="HSJ7" s="25"/>
      <c r="HSK7" s="25"/>
      <c r="HSL7" s="25"/>
      <c r="HSM7" s="25"/>
      <c r="HSP7" s="25"/>
      <c r="HSQ7" s="25"/>
      <c r="HSR7" s="25"/>
      <c r="HSS7" s="25"/>
      <c r="HSV7" s="25"/>
      <c r="HSW7" s="25"/>
      <c r="HSX7" s="25"/>
      <c r="HSY7" s="25"/>
      <c r="HTB7" s="25"/>
      <c r="HTC7" s="25"/>
      <c r="HTD7" s="25"/>
      <c r="HTE7" s="25"/>
      <c r="HTH7" s="25"/>
      <c r="HTI7" s="25"/>
      <c r="HTJ7" s="25"/>
      <c r="HTK7" s="25"/>
      <c r="HTN7" s="25"/>
      <c r="HTO7" s="25"/>
      <c r="HTP7" s="25"/>
      <c r="HTQ7" s="25"/>
      <c r="HTT7" s="25"/>
      <c r="HTU7" s="25"/>
      <c r="HTV7" s="25"/>
      <c r="HTW7" s="25"/>
      <c r="HTZ7" s="25"/>
      <c r="HUA7" s="25"/>
      <c r="HUB7" s="25"/>
      <c r="HUC7" s="25"/>
      <c r="HUF7" s="25"/>
      <c r="HUG7" s="25"/>
      <c r="HUH7" s="25"/>
      <c r="HUI7" s="25"/>
      <c r="HUL7" s="25"/>
      <c r="HUM7" s="25"/>
      <c r="HUN7" s="25"/>
      <c r="HUO7" s="25"/>
      <c r="HUR7" s="25"/>
      <c r="HUS7" s="25"/>
      <c r="HUT7" s="25"/>
      <c r="HUU7" s="25"/>
      <c r="HUX7" s="25"/>
      <c r="HUY7" s="25"/>
      <c r="HUZ7" s="25"/>
      <c r="HVA7" s="25"/>
      <c r="HVD7" s="25"/>
      <c r="HVE7" s="25"/>
      <c r="HVF7" s="25"/>
      <c r="HVG7" s="25"/>
      <c r="HVJ7" s="25"/>
      <c r="HVK7" s="25"/>
      <c r="HVL7" s="25"/>
      <c r="HVM7" s="25"/>
      <c r="HVP7" s="25"/>
      <c r="HVQ7" s="25"/>
      <c r="HVR7" s="25"/>
      <c r="HVS7" s="25"/>
      <c r="HVV7" s="25"/>
      <c r="HVW7" s="25"/>
      <c r="HVX7" s="25"/>
      <c r="HVY7" s="25"/>
      <c r="HWB7" s="25"/>
      <c r="HWC7" s="25"/>
      <c r="HWD7" s="25"/>
      <c r="HWE7" s="25"/>
      <c r="HWH7" s="25"/>
      <c r="HWI7" s="25"/>
      <c r="HWJ7" s="25"/>
      <c r="HWK7" s="25"/>
      <c r="HWN7" s="25"/>
      <c r="HWO7" s="25"/>
      <c r="HWP7" s="25"/>
      <c r="HWQ7" s="25"/>
      <c r="HWT7" s="25"/>
      <c r="HWU7" s="25"/>
      <c r="HWV7" s="25"/>
      <c r="HWW7" s="25"/>
      <c r="HWZ7" s="25"/>
      <c r="HXA7" s="25"/>
      <c r="HXB7" s="25"/>
      <c r="HXC7" s="25"/>
      <c r="HXF7" s="25"/>
      <c r="HXG7" s="25"/>
      <c r="HXH7" s="25"/>
      <c r="HXI7" s="25"/>
      <c r="HXL7" s="25"/>
      <c r="HXM7" s="25"/>
      <c r="HXN7" s="25"/>
      <c r="HXO7" s="25"/>
      <c r="HXR7" s="25"/>
      <c r="HXS7" s="25"/>
      <c r="HXT7" s="25"/>
      <c r="HXU7" s="25"/>
      <c r="HXX7" s="25"/>
      <c r="HXY7" s="25"/>
      <c r="HXZ7" s="25"/>
      <c r="HYA7" s="25"/>
      <c r="HYD7" s="25"/>
      <c r="HYE7" s="25"/>
      <c r="HYF7" s="25"/>
      <c r="HYG7" s="25"/>
      <c r="HYJ7" s="25"/>
      <c r="HYK7" s="25"/>
      <c r="HYL7" s="25"/>
      <c r="HYM7" s="25"/>
      <c r="HYP7" s="25"/>
      <c r="HYQ7" s="25"/>
      <c r="HYR7" s="25"/>
      <c r="HYS7" s="25"/>
      <c r="HYV7" s="25"/>
      <c r="HYW7" s="25"/>
      <c r="HYX7" s="25"/>
      <c r="HYY7" s="25"/>
      <c r="HZB7" s="25"/>
      <c r="HZC7" s="25"/>
      <c r="HZD7" s="25"/>
      <c r="HZE7" s="25"/>
      <c r="HZH7" s="25"/>
      <c r="HZI7" s="25"/>
      <c r="HZJ7" s="25"/>
      <c r="HZK7" s="25"/>
      <c r="HZN7" s="25"/>
      <c r="HZO7" s="25"/>
      <c r="HZP7" s="25"/>
      <c r="HZQ7" s="25"/>
      <c r="HZT7" s="25"/>
      <c r="HZU7" s="25"/>
      <c r="HZV7" s="25"/>
      <c r="HZW7" s="25"/>
      <c r="HZZ7" s="25"/>
      <c r="IAA7" s="25"/>
      <c r="IAB7" s="25"/>
      <c r="IAC7" s="25"/>
      <c r="IAF7" s="25"/>
      <c r="IAG7" s="25"/>
      <c r="IAH7" s="25"/>
      <c r="IAI7" s="25"/>
      <c r="IAL7" s="25"/>
      <c r="IAM7" s="25"/>
      <c r="IAN7" s="25"/>
      <c r="IAO7" s="25"/>
      <c r="IAR7" s="25"/>
      <c r="IAS7" s="25"/>
      <c r="IAT7" s="25"/>
      <c r="IAU7" s="25"/>
      <c r="IAX7" s="25"/>
      <c r="IAY7" s="25"/>
      <c r="IAZ7" s="25"/>
      <c r="IBA7" s="25"/>
      <c r="IBD7" s="25"/>
      <c r="IBE7" s="25"/>
      <c r="IBF7" s="25"/>
      <c r="IBG7" s="25"/>
      <c r="IBJ7" s="25"/>
      <c r="IBK7" s="25"/>
      <c r="IBL7" s="25"/>
      <c r="IBM7" s="25"/>
      <c r="IBP7" s="25"/>
      <c r="IBQ7" s="25"/>
      <c r="IBR7" s="25"/>
      <c r="IBS7" s="25"/>
      <c r="IBV7" s="25"/>
      <c r="IBW7" s="25"/>
      <c r="IBX7" s="25"/>
      <c r="IBY7" s="25"/>
      <c r="ICB7" s="25"/>
      <c r="ICC7" s="25"/>
      <c r="ICD7" s="25"/>
      <c r="ICE7" s="25"/>
      <c r="ICH7" s="25"/>
      <c r="ICI7" s="25"/>
      <c r="ICJ7" s="25"/>
      <c r="ICK7" s="25"/>
      <c r="ICN7" s="25"/>
      <c r="ICO7" s="25"/>
      <c r="ICP7" s="25"/>
      <c r="ICQ7" s="25"/>
      <c r="ICT7" s="25"/>
      <c r="ICU7" s="25"/>
      <c r="ICV7" s="25"/>
      <c r="ICW7" s="25"/>
      <c r="ICZ7" s="25"/>
      <c r="IDA7" s="25"/>
      <c r="IDB7" s="25"/>
      <c r="IDC7" s="25"/>
      <c r="IDF7" s="25"/>
      <c r="IDG7" s="25"/>
      <c r="IDH7" s="25"/>
      <c r="IDI7" s="25"/>
      <c r="IDL7" s="25"/>
      <c r="IDM7" s="25"/>
      <c r="IDN7" s="25"/>
      <c r="IDO7" s="25"/>
      <c r="IDR7" s="25"/>
      <c r="IDS7" s="25"/>
      <c r="IDT7" s="25"/>
      <c r="IDU7" s="25"/>
      <c r="IDX7" s="25"/>
      <c r="IDY7" s="25"/>
      <c r="IDZ7" s="25"/>
      <c r="IEA7" s="25"/>
      <c r="IED7" s="25"/>
      <c r="IEE7" s="25"/>
      <c r="IEF7" s="25"/>
      <c r="IEG7" s="25"/>
      <c r="IEJ7" s="25"/>
      <c r="IEK7" s="25"/>
      <c r="IEL7" s="25"/>
      <c r="IEM7" s="25"/>
      <c r="IEP7" s="25"/>
      <c r="IEQ7" s="25"/>
      <c r="IER7" s="25"/>
      <c r="IES7" s="25"/>
      <c r="IEV7" s="25"/>
      <c r="IEW7" s="25"/>
      <c r="IEX7" s="25"/>
      <c r="IEY7" s="25"/>
      <c r="IFB7" s="25"/>
      <c r="IFC7" s="25"/>
      <c r="IFD7" s="25"/>
      <c r="IFE7" s="25"/>
      <c r="IFH7" s="25"/>
      <c r="IFI7" s="25"/>
      <c r="IFJ7" s="25"/>
      <c r="IFK7" s="25"/>
      <c r="IFN7" s="25"/>
      <c r="IFO7" s="25"/>
      <c r="IFP7" s="25"/>
      <c r="IFQ7" s="25"/>
      <c r="IFT7" s="25"/>
      <c r="IFU7" s="25"/>
      <c r="IFV7" s="25"/>
      <c r="IFW7" s="25"/>
      <c r="IFZ7" s="25"/>
      <c r="IGA7" s="25"/>
      <c r="IGB7" s="25"/>
      <c r="IGC7" s="25"/>
      <c r="IGF7" s="25"/>
      <c r="IGG7" s="25"/>
      <c r="IGH7" s="25"/>
      <c r="IGI7" s="25"/>
      <c r="IGL7" s="25"/>
      <c r="IGM7" s="25"/>
      <c r="IGN7" s="25"/>
      <c r="IGO7" s="25"/>
      <c r="IGR7" s="25"/>
      <c r="IGS7" s="25"/>
      <c r="IGT7" s="25"/>
      <c r="IGU7" s="25"/>
      <c r="IGX7" s="25"/>
      <c r="IGY7" s="25"/>
      <c r="IGZ7" s="25"/>
      <c r="IHA7" s="25"/>
      <c r="IHD7" s="25"/>
      <c r="IHE7" s="25"/>
      <c r="IHF7" s="25"/>
      <c r="IHG7" s="25"/>
      <c r="IHJ7" s="25"/>
      <c r="IHK7" s="25"/>
      <c r="IHL7" s="25"/>
      <c r="IHM7" s="25"/>
      <c r="IHP7" s="25"/>
      <c r="IHQ7" s="25"/>
      <c r="IHR7" s="25"/>
      <c r="IHS7" s="25"/>
      <c r="IHV7" s="25"/>
      <c r="IHW7" s="25"/>
      <c r="IHX7" s="25"/>
      <c r="IHY7" s="25"/>
      <c r="IIB7" s="25"/>
      <c r="IIC7" s="25"/>
      <c r="IID7" s="25"/>
      <c r="IIE7" s="25"/>
      <c r="IIH7" s="25"/>
      <c r="III7" s="25"/>
      <c r="IIJ7" s="25"/>
      <c r="IIK7" s="25"/>
      <c r="IIN7" s="25"/>
      <c r="IIO7" s="25"/>
      <c r="IIP7" s="25"/>
      <c r="IIQ7" s="25"/>
      <c r="IIT7" s="25"/>
      <c r="IIU7" s="25"/>
      <c r="IIV7" s="25"/>
      <c r="IIW7" s="25"/>
      <c r="IIZ7" s="25"/>
      <c r="IJA7" s="25"/>
      <c r="IJB7" s="25"/>
      <c r="IJC7" s="25"/>
      <c r="IJF7" s="25"/>
      <c r="IJG7" s="25"/>
      <c r="IJH7" s="25"/>
      <c r="IJI7" s="25"/>
      <c r="IJL7" s="25"/>
      <c r="IJM7" s="25"/>
      <c r="IJN7" s="25"/>
      <c r="IJO7" s="25"/>
      <c r="IJR7" s="25"/>
      <c r="IJS7" s="25"/>
      <c r="IJT7" s="25"/>
      <c r="IJU7" s="25"/>
      <c r="IJX7" s="25"/>
      <c r="IJY7" s="25"/>
      <c r="IJZ7" s="25"/>
      <c r="IKA7" s="25"/>
      <c r="IKD7" s="25"/>
      <c r="IKE7" s="25"/>
      <c r="IKF7" s="25"/>
      <c r="IKG7" s="25"/>
      <c r="IKJ7" s="25"/>
      <c r="IKK7" s="25"/>
      <c r="IKL7" s="25"/>
      <c r="IKM7" s="25"/>
      <c r="IKP7" s="25"/>
      <c r="IKQ7" s="25"/>
      <c r="IKR7" s="25"/>
      <c r="IKS7" s="25"/>
      <c r="IKV7" s="25"/>
      <c r="IKW7" s="25"/>
      <c r="IKX7" s="25"/>
      <c r="IKY7" s="25"/>
      <c r="ILB7" s="25"/>
      <c r="ILC7" s="25"/>
      <c r="ILD7" s="25"/>
      <c r="ILE7" s="25"/>
      <c r="ILH7" s="25"/>
      <c r="ILI7" s="25"/>
      <c r="ILJ7" s="25"/>
      <c r="ILK7" s="25"/>
      <c r="ILN7" s="25"/>
      <c r="ILO7" s="25"/>
      <c r="ILP7" s="25"/>
      <c r="ILQ7" s="25"/>
      <c r="ILT7" s="25"/>
      <c r="ILU7" s="25"/>
      <c r="ILV7" s="25"/>
      <c r="ILW7" s="25"/>
      <c r="ILZ7" s="25"/>
      <c r="IMA7" s="25"/>
      <c r="IMB7" s="25"/>
      <c r="IMC7" s="25"/>
      <c r="IMF7" s="25"/>
      <c r="IMG7" s="25"/>
      <c r="IMH7" s="25"/>
      <c r="IMI7" s="25"/>
      <c r="IML7" s="25"/>
      <c r="IMM7" s="25"/>
      <c r="IMN7" s="25"/>
      <c r="IMO7" s="25"/>
      <c r="IMR7" s="25"/>
      <c r="IMS7" s="25"/>
      <c r="IMT7" s="25"/>
      <c r="IMU7" s="25"/>
      <c r="IMX7" s="25"/>
      <c r="IMY7" s="25"/>
      <c r="IMZ7" s="25"/>
      <c r="INA7" s="25"/>
      <c r="IND7" s="25"/>
      <c r="INE7" s="25"/>
      <c r="INF7" s="25"/>
      <c r="ING7" s="25"/>
      <c r="INJ7" s="25"/>
      <c r="INK7" s="25"/>
      <c r="INL7" s="25"/>
      <c r="INM7" s="25"/>
      <c r="INP7" s="25"/>
      <c r="INQ7" s="25"/>
      <c r="INR7" s="25"/>
      <c r="INS7" s="25"/>
      <c r="INV7" s="25"/>
      <c r="INW7" s="25"/>
      <c r="INX7" s="25"/>
      <c r="INY7" s="25"/>
      <c r="IOB7" s="25"/>
      <c r="IOC7" s="25"/>
      <c r="IOD7" s="25"/>
      <c r="IOE7" s="25"/>
      <c r="IOH7" s="25"/>
      <c r="IOI7" s="25"/>
      <c r="IOJ7" s="25"/>
      <c r="IOK7" s="25"/>
      <c r="ION7" s="25"/>
      <c r="IOO7" s="25"/>
      <c r="IOP7" s="25"/>
      <c r="IOQ7" s="25"/>
      <c r="IOT7" s="25"/>
      <c r="IOU7" s="25"/>
      <c r="IOV7" s="25"/>
      <c r="IOW7" s="25"/>
      <c r="IOZ7" s="25"/>
      <c r="IPA7" s="25"/>
      <c r="IPB7" s="25"/>
      <c r="IPC7" s="25"/>
      <c r="IPF7" s="25"/>
      <c r="IPG7" s="25"/>
      <c r="IPH7" s="25"/>
      <c r="IPI7" s="25"/>
      <c r="IPL7" s="25"/>
      <c r="IPM7" s="25"/>
      <c r="IPN7" s="25"/>
      <c r="IPO7" s="25"/>
      <c r="IPR7" s="25"/>
      <c r="IPS7" s="25"/>
      <c r="IPT7" s="25"/>
      <c r="IPU7" s="25"/>
      <c r="IPX7" s="25"/>
      <c r="IPY7" s="25"/>
      <c r="IPZ7" s="25"/>
      <c r="IQA7" s="25"/>
      <c r="IQD7" s="25"/>
      <c r="IQE7" s="25"/>
      <c r="IQF7" s="25"/>
      <c r="IQG7" s="25"/>
      <c r="IQJ7" s="25"/>
      <c r="IQK7" s="25"/>
      <c r="IQL7" s="25"/>
      <c r="IQM7" s="25"/>
      <c r="IQP7" s="25"/>
      <c r="IQQ7" s="25"/>
      <c r="IQR7" s="25"/>
      <c r="IQS7" s="25"/>
      <c r="IQV7" s="25"/>
      <c r="IQW7" s="25"/>
      <c r="IQX7" s="25"/>
      <c r="IQY7" s="25"/>
      <c r="IRB7" s="25"/>
      <c r="IRC7" s="25"/>
      <c r="IRD7" s="25"/>
      <c r="IRE7" s="25"/>
      <c r="IRH7" s="25"/>
      <c r="IRI7" s="25"/>
      <c r="IRJ7" s="25"/>
      <c r="IRK7" s="25"/>
      <c r="IRN7" s="25"/>
      <c r="IRO7" s="25"/>
      <c r="IRP7" s="25"/>
      <c r="IRQ7" s="25"/>
      <c r="IRT7" s="25"/>
      <c r="IRU7" s="25"/>
      <c r="IRV7" s="25"/>
      <c r="IRW7" s="25"/>
      <c r="IRZ7" s="25"/>
      <c r="ISA7" s="25"/>
      <c r="ISB7" s="25"/>
      <c r="ISC7" s="25"/>
      <c r="ISF7" s="25"/>
      <c r="ISG7" s="25"/>
      <c r="ISH7" s="25"/>
      <c r="ISI7" s="25"/>
      <c r="ISL7" s="25"/>
      <c r="ISM7" s="25"/>
      <c r="ISN7" s="25"/>
      <c r="ISO7" s="25"/>
      <c r="ISR7" s="25"/>
      <c r="ISS7" s="25"/>
      <c r="IST7" s="25"/>
      <c r="ISU7" s="25"/>
      <c r="ISX7" s="25"/>
      <c r="ISY7" s="25"/>
      <c r="ISZ7" s="25"/>
      <c r="ITA7" s="25"/>
      <c r="ITD7" s="25"/>
      <c r="ITE7" s="25"/>
      <c r="ITF7" s="25"/>
      <c r="ITG7" s="25"/>
      <c r="ITJ7" s="25"/>
      <c r="ITK7" s="25"/>
      <c r="ITL7" s="25"/>
      <c r="ITM7" s="25"/>
      <c r="ITP7" s="25"/>
      <c r="ITQ7" s="25"/>
      <c r="ITR7" s="25"/>
      <c r="ITS7" s="25"/>
      <c r="ITV7" s="25"/>
      <c r="ITW7" s="25"/>
      <c r="ITX7" s="25"/>
      <c r="ITY7" s="25"/>
      <c r="IUB7" s="25"/>
      <c r="IUC7" s="25"/>
      <c r="IUD7" s="25"/>
      <c r="IUE7" s="25"/>
      <c r="IUH7" s="25"/>
      <c r="IUI7" s="25"/>
      <c r="IUJ7" s="25"/>
      <c r="IUK7" s="25"/>
      <c r="IUN7" s="25"/>
      <c r="IUO7" s="25"/>
      <c r="IUP7" s="25"/>
      <c r="IUQ7" s="25"/>
      <c r="IUT7" s="25"/>
      <c r="IUU7" s="25"/>
      <c r="IUV7" s="25"/>
      <c r="IUW7" s="25"/>
      <c r="IUZ7" s="25"/>
      <c r="IVA7" s="25"/>
      <c r="IVB7" s="25"/>
      <c r="IVC7" s="25"/>
      <c r="IVF7" s="25"/>
      <c r="IVG7" s="25"/>
      <c r="IVH7" s="25"/>
      <c r="IVI7" s="25"/>
      <c r="IVL7" s="25"/>
      <c r="IVM7" s="25"/>
      <c r="IVN7" s="25"/>
      <c r="IVO7" s="25"/>
      <c r="IVR7" s="25"/>
      <c r="IVS7" s="25"/>
      <c r="IVT7" s="25"/>
      <c r="IVU7" s="25"/>
      <c r="IVX7" s="25"/>
      <c r="IVY7" s="25"/>
      <c r="IVZ7" s="25"/>
      <c r="IWA7" s="25"/>
      <c r="IWD7" s="25"/>
      <c r="IWE7" s="25"/>
      <c r="IWF7" s="25"/>
      <c r="IWG7" s="25"/>
      <c r="IWJ7" s="25"/>
      <c r="IWK7" s="25"/>
      <c r="IWL7" s="25"/>
      <c r="IWM7" s="25"/>
      <c r="IWP7" s="25"/>
      <c r="IWQ7" s="25"/>
      <c r="IWR7" s="25"/>
      <c r="IWS7" s="25"/>
      <c r="IWV7" s="25"/>
      <c r="IWW7" s="25"/>
      <c r="IWX7" s="25"/>
      <c r="IWY7" s="25"/>
      <c r="IXB7" s="25"/>
      <c r="IXC7" s="25"/>
      <c r="IXD7" s="25"/>
      <c r="IXE7" s="25"/>
      <c r="IXH7" s="25"/>
      <c r="IXI7" s="25"/>
      <c r="IXJ7" s="25"/>
      <c r="IXK7" s="25"/>
      <c r="IXN7" s="25"/>
      <c r="IXO7" s="25"/>
      <c r="IXP7" s="25"/>
      <c r="IXQ7" s="25"/>
      <c r="IXT7" s="25"/>
      <c r="IXU7" s="25"/>
      <c r="IXV7" s="25"/>
      <c r="IXW7" s="25"/>
      <c r="IXZ7" s="25"/>
      <c r="IYA7" s="25"/>
      <c r="IYB7" s="25"/>
      <c r="IYC7" s="25"/>
      <c r="IYF7" s="25"/>
      <c r="IYG7" s="25"/>
      <c r="IYH7" s="25"/>
      <c r="IYI7" s="25"/>
      <c r="IYL7" s="25"/>
      <c r="IYM7" s="25"/>
      <c r="IYN7" s="25"/>
      <c r="IYO7" s="25"/>
      <c r="IYR7" s="25"/>
      <c r="IYS7" s="25"/>
      <c r="IYT7" s="25"/>
      <c r="IYU7" s="25"/>
      <c r="IYX7" s="25"/>
      <c r="IYY7" s="25"/>
      <c r="IYZ7" s="25"/>
      <c r="IZA7" s="25"/>
      <c r="IZD7" s="25"/>
      <c r="IZE7" s="25"/>
      <c r="IZF7" s="25"/>
      <c r="IZG7" s="25"/>
      <c r="IZJ7" s="25"/>
      <c r="IZK7" s="25"/>
      <c r="IZL7" s="25"/>
      <c r="IZM7" s="25"/>
      <c r="IZP7" s="25"/>
      <c r="IZQ7" s="25"/>
      <c r="IZR7" s="25"/>
      <c r="IZS7" s="25"/>
      <c r="IZV7" s="25"/>
      <c r="IZW7" s="25"/>
      <c r="IZX7" s="25"/>
      <c r="IZY7" s="25"/>
      <c r="JAB7" s="25"/>
      <c r="JAC7" s="25"/>
      <c r="JAD7" s="25"/>
      <c r="JAE7" s="25"/>
      <c r="JAH7" s="25"/>
      <c r="JAI7" s="25"/>
      <c r="JAJ7" s="25"/>
      <c r="JAK7" s="25"/>
      <c r="JAN7" s="25"/>
      <c r="JAO7" s="25"/>
      <c r="JAP7" s="25"/>
      <c r="JAQ7" s="25"/>
      <c r="JAT7" s="25"/>
      <c r="JAU7" s="25"/>
      <c r="JAV7" s="25"/>
      <c r="JAW7" s="25"/>
      <c r="JAZ7" s="25"/>
      <c r="JBA7" s="25"/>
      <c r="JBB7" s="25"/>
      <c r="JBC7" s="25"/>
      <c r="JBF7" s="25"/>
      <c r="JBG7" s="25"/>
      <c r="JBH7" s="25"/>
      <c r="JBI7" s="25"/>
      <c r="JBL7" s="25"/>
      <c r="JBM7" s="25"/>
      <c r="JBN7" s="25"/>
      <c r="JBO7" s="25"/>
      <c r="JBR7" s="25"/>
      <c r="JBS7" s="25"/>
      <c r="JBT7" s="25"/>
      <c r="JBU7" s="25"/>
      <c r="JBX7" s="25"/>
      <c r="JBY7" s="25"/>
      <c r="JBZ7" s="25"/>
      <c r="JCA7" s="25"/>
      <c r="JCD7" s="25"/>
      <c r="JCE7" s="25"/>
      <c r="JCF7" s="25"/>
      <c r="JCG7" s="25"/>
      <c r="JCJ7" s="25"/>
      <c r="JCK7" s="25"/>
      <c r="JCL7" s="25"/>
      <c r="JCM7" s="25"/>
      <c r="JCP7" s="25"/>
      <c r="JCQ7" s="25"/>
      <c r="JCR7" s="25"/>
      <c r="JCS7" s="25"/>
      <c r="JCV7" s="25"/>
      <c r="JCW7" s="25"/>
      <c r="JCX7" s="25"/>
      <c r="JCY7" s="25"/>
      <c r="JDB7" s="25"/>
      <c r="JDC7" s="25"/>
      <c r="JDD7" s="25"/>
      <c r="JDE7" s="25"/>
      <c r="JDH7" s="25"/>
      <c r="JDI7" s="25"/>
      <c r="JDJ7" s="25"/>
      <c r="JDK7" s="25"/>
      <c r="JDN7" s="25"/>
      <c r="JDO7" s="25"/>
      <c r="JDP7" s="25"/>
      <c r="JDQ7" s="25"/>
      <c r="JDT7" s="25"/>
      <c r="JDU7" s="25"/>
      <c r="JDV7" s="25"/>
      <c r="JDW7" s="25"/>
      <c r="JDZ7" s="25"/>
      <c r="JEA7" s="25"/>
      <c r="JEB7" s="25"/>
      <c r="JEC7" s="25"/>
      <c r="JEF7" s="25"/>
      <c r="JEG7" s="25"/>
      <c r="JEH7" s="25"/>
      <c r="JEI7" s="25"/>
      <c r="JEL7" s="25"/>
      <c r="JEM7" s="25"/>
      <c r="JEN7" s="25"/>
      <c r="JEO7" s="25"/>
      <c r="JER7" s="25"/>
      <c r="JES7" s="25"/>
      <c r="JET7" s="25"/>
      <c r="JEU7" s="25"/>
      <c r="JEX7" s="25"/>
      <c r="JEY7" s="25"/>
      <c r="JEZ7" s="25"/>
      <c r="JFA7" s="25"/>
      <c r="JFD7" s="25"/>
      <c r="JFE7" s="25"/>
      <c r="JFF7" s="25"/>
      <c r="JFG7" s="25"/>
      <c r="JFJ7" s="25"/>
      <c r="JFK7" s="25"/>
      <c r="JFL7" s="25"/>
      <c r="JFM7" s="25"/>
      <c r="JFP7" s="25"/>
      <c r="JFQ7" s="25"/>
      <c r="JFR7" s="25"/>
      <c r="JFS7" s="25"/>
      <c r="JFV7" s="25"/>
      <c r="JFW7" s="25"/>
      <c r="JFX7" s="25"/>
      <c r="JFY7" s="25"/>
      <c r="JGB7" s="25"/>
      <c r="JGC7" s="25"/>
      <c r="JGD7" s="25"/>
      <c r="JGE7" s="25"/>
      <c r="JGH7" s="25"/>
      <c r="JGI7" s="25"/>
      <c r="JGJ7" s="25"/>
      <c r="JGK7" s="25"/>
      <c r="JGN7" s="25"/>
      <c r="JGO7" s="25"/>
      <c r="JGP7" s="25"/>
      <c r="JGQ7" s="25"/>
      <c r="JGT7" s="25"/>
      <c r="JGU7" s="25"/>
      <c r="JGV7" s="25"/>
      <c r="JGW7" s="25"/>
      <c r="JGZ7" s="25"/>
      <c r="JHA7" s="25"/>
      <c r="JHB7" s="25"/>
      <c r="JHC7" s="25"/>
      <c r="JHF7" s="25"/>
      <c r="JHG7" s="25"/>
      <c r="JHH7" s="25"/>
      <c r="JHI7" s="25"/>
      <c r="JHL7" s="25"/>
      <c r="JHM7" s="25"/>
      <c r="JHN7" s="25"/>
      <c r="JHO7" s="25"/>
      <c r="JHR7" s="25"/>
      <c r="JHS7" s="25"/>
      <c r="JHT7" s="25"/>
      <c r="JHU7" s="25"/>
      <c r="JHX7" s="25"/>
      <c r="JHY7" s="25"/>
      <c r="JHZ7" s="25"/>
      <c r="JIA7" s="25"/>
      <c r="JID7" s="25"/>
      <c r="JIE7" s="25"/>
      <c r="JIF7" s="25"/>
      <c r="JIG7" s="25"/>
      <c r="JIJ7" s="25"/>
      <c r="JIK7" s="25"/>
      <c r="JIL7" s="25"/>
      <c r="JIM7" s="25"/>
      <c r="JIP7" s="25"/>
      <c r="JIQ7" s="25"/>
      <c r="JIR7" s="25"/>
      <c r="JIS7" s="25"/>
      <c r="JIV7" s="25"/>
      <c r="JIW7" s="25"/>
      <c r="JIX7" s="25"/>
      <c r="JIY7" s="25"/>
      <c r="JJB7" s="25"/>
      <c r="JJC7" s="25"/>
      <c r="JJD7" s="25"/>
      <c r="JJE7" s="25"/>
      <c r="JJH7" s="25"/>
      <c r="JJI7" s="25"/>
      <c r="JJJ7" s="25"/>
      <c r="JJK7" s="25"/>
      <c r="JJN7" s="25"/>
      <c r="JJO7" s="25"/>
      <c r="JJP7" s="25"/>
      <c r="JJQ7" s="25"/>
      <c r="JJT7" s="25"/>
      <c r="JJU7" s="25"/>
      <c r="JJV7" s="25"/>
      <c r="JJW7" s="25"/>
      <c r="JJZ7" s="25"/>
      <c r="JKA7" s="25"/>
      <c r="JKB7" s="25"/>
      <c r="JKC7" s="25"/>
      <c r="JKF7" s="25"/>
      <c r="JKG7" s="25"/>
      <c r="JKH7" s="25"/>
      <c r="JKI7" s="25"/>
      <c r="JKL7" s="25"/>
      <c r="JKM7" s="25"/>
      <c r="JKN7" s="25"/>
      <c r="JKO7" s="25"/>
      <c r="JKR7" s="25"/>
      <c r="JKS7" s="25"/>
      <c r="JKT7" s="25"/>
      <c r="JKU7" s="25"/>
      <c r="JKX7" s="25"/>
      <c r="JKY7" s="25"/>
      <c r="JKZ7" s="25"/>
      <c r="JLA7" s="25"/>
      <c r="JLD7" s="25"/>
      <c r="JLE7" s="25"/>
      <c r="JLF7" s="25"/>
      <c r="JLG7" s="25"/>
      <c r="JLJ7" s="25"/>
      <c r="JLK7" s="25"/>
      <c r="JLL7" s="25"/>
      <c r="JLM7" s="25"/>
      <c r="JLP7" s="25"/>
      <c r="JLQ7" s="25"/>
      <c r="JLR7" s="25"/>
      <c r="JLS7" s="25"/>
      <c r="JLV7" s="25"/>
      <c r="JLW7" s="25"/>
      <c r="JLX7" s="25"/>
      <c r="JLY7" s="25"/>
      <c r="JMB7" s="25"/>
      <c r="JMC7" s="25"/>
      <c r="JMD7" s="25"/>
      <c r="JME7" s="25"/>
      <c r="JMH7" s="25"/>
      <c r="JMI7" s="25"/>
      <c r="JMJ7" s="25"/>
      <c r="JMK7" s="25"/>
      <c r="JMN7" s="25"/>
      <c r="JMO7" s="25"/>
      <c r="JMP7" s="25"/>
      <c r="JMQ7" s="25"/>
      <c r="JMT7" s="25"/>
      <c r="JMU7" s="25"/>
      <c r="JMV7" s="25"/>
      <c r="JMW7" s="25"/>
      <c r="JMZ7" s="25"/>
      <c r="JNA7" s="25"/>
      <c r="JNB7" s="25"/>
      <c r="JNC7" s="25"/>
      <c r="JNF7" s="25"/>
      <c r="JNG7" s="25"/>
      <c r="JNH7" s="25"/>
      <c r="JNI7" s="25"/>
      <c r="JNL7" s="25"/>
      <c r="JNM7" s="25"/>
      <c r="JNN7" s="25"/>
      <c r="JNO7" s="25"/>
      <c r="JNR7" s="25"/>
      <c r="JNS7" s="25"/>
      <c r="JNT7" s="25"/>
      <c r="JNU7" s="25"/>
      <c r="JNX7" s="25"/>
      <c r="JNY7" s="25"/>
      <c r="JNZ7" s="25"/>
      <c r="JOA7" s="25"/>
      <c r="JOD7" s="25"/>
      <c r="JOE7" s="25"/>
      <c r="JOF7" s="25"/>
      <c r="JOG7" s="25"/>
      <c r="JOJ7" s="25"/>
      <c r="JOK7" s="25"/>
      <c r="JOL7" s="25"/>
      <c r="JOM7" s="25"/>
      <c r="JOP7" s="25"/>
      <c r="JOQ7" s="25"/>
      <c r="JOR7" s="25"/>
      <c r="JOS7" s="25"/>
      <c r="JOV7" s="25"/>
      <c r="JOW7" s="25"/>
      <c r="JOX7" s="25"/>
      <c r="JOY7" s="25"/>
      <c r="JPB7" s="25"/>
      <c r="JPC7" s="25"/>
      <c r="JPD7" s="25"/>
      <c r="JPE7" s="25"/>
      <c r="JPH7" s="25"/>
      <c r="JPI7" s="25"/>
      <c r="JPJ7" s="25"/>
      <c r="JPK7" s="25"/>
      <c r="JPN7" s="25"/>
      <c r="JPO7" s="25"/>
      <c r="JPP7" s="25"/>
      <c r="JPQ7" s="25"/>
      <c r="JPT7" s="25"/>
      <c r="JPU7" s="25"/>
      <c r="JPV7" s="25"/>
      <c r="JPW7" s="25"/>
      <c r="JPZ7" s="25"/>
      <c r="JQA7" s="25"/>
      <c r="JQB7" s="25"/>
      <c r="JQC7" s="25"/>
      <c r="JQF7" s="25"/>
      <c r="JQG7" s="25"/>
      <c r="JQH7" s="25"/>
      <c r="JQI7" s="25"/>
      <c r="JQL7" s="25"/>
      <c r="JQM7" s="25"/>
      <c r="JQN7" s="25"/>
      <c r="JQO7" s="25"/>
      <c r="JQR7" s="25"/>
      <c r="JQS7" s="25"/>
      <c r="JQT7" s="25"/>
      <c r="JQU7" s="25"/>
      <c r="JQX7" s="25"/>
      <c r="JQY7" s="25"/>
      <c r="JQZ7" s="25"/>
      <c r="JRA7" s="25"/>
      <c r="JRD7" s="25"/>
      <c r="JRE7" s="25"/>
      <c r="JRF7" s="25"/>
      <c r="JRG7" s="25"/>
      <c r="JRJ7" s="25"/>
      <c r="JRK7" s="25"/>
      <c r="JRL7" s="25"/>
      <c r="JRM7" s="25"/>
      <c r="JRP7" s="25"/>
      <c r="JRQ7" s="25"/>
      <c r="JRR7" s="25"/>
      <c r="JRS7" s="25"/>
      <c r="JRV7" s="25"/>
      <c r="JRW7" s="25"/>
      <c r="JRX7" s="25"/>
      <c r="JRY7" s="25"/>
      <c r="JSB7" s="25"/>
      <c r="JSC7" s="25"/>
      <c r="JSD7" s="25"/>
      <c r="JSE7" s="25"/>
      <c r="JSH7" s="25"/>
      <c r="JSI7" s="25"/>
      <c r="JSJ7" s="25"/>
      <c r="JSK7" s="25"/>
      <c r="JSN7" s="25"/>
      <c r="JSO7" s="25"/>
      <c r="JSP7" s="25"/>
      <c r="JSQ7" s="25"/>
      <c r="JST7" s="25"/>
      <c r="JSU7" s="25"/>
      <c r="JSV7" s="25"/>
      <c r="JSW7" s="25"/>
      <c r="JSZ7" s="25"/>
      <c r="JTA7" s="25"/>
      <c r="JTB7" s="25"/>
      <c r="JTC7" s="25"/>
      <c r="JTF7" s="25"/>
      <c r="JTG7" s="25"/>
      <c r="JTH7" s="25"/>
      <c r="JTI7" s="25"/>
      <c r="JTL7" s="25"/>
      <c r="JTM7" s="25"/>
      <c r="JTN7" s="25"/>
      <c r="JTO7" s="25"/>
      <c r="JTR7" s="25"/>
      <c r="JTS7" s="25"/>
      <c r="JTT7" s="25"/>
      <c r="JTU7" s="25"/>
      <c r="JTX7" s="25"/>
      <c r="JTY7" s="25"/>
      <c r="JTZ7" s="25"/>
      <c r="JUA7" s="25"/>
      <c r="JUD7" s="25"/>
      <c r="JUE7" s="25"/>
      <c r="JUF7" s="25"/>
      <c r="JUG7" s="25"/>
      <c r="JUJ7" s="25"/>
      <c r="JUK7" s="25"/>
      <c r="JUL7" s="25"/>
      <c r="JUM7" s="25"/>
      <c r="JUP7" s="25"/>
      <c r="JUQ7" s="25"/>
      <c r="JUR7" s="25"/>
      <c r="JUS7" s="25"/>
      <c r="JUV7" s="25"/>
      <c r="JUW7" s="25"/>
      <c r="JUX7" s="25"/>
      <c r="JUY7" s="25"/>
      <c r="JVB7" s="25"/>
      <c r="JVC7" s="25"/>
      <c r="JVD7" s="25"/>
      <c r="JVE7" s="25"/>
      <c r="JVH7" s="25"/>
      <c r="JVI7" s="25"/>
      <c r="JVJ7" s="25"/>
      <c r="JVK7" s="25"/>
      <c r="JVN7" s="25"/>
      <c r="JVO7" s="25"/>
      <c r="JVP7" s="25"/>
      <c r="JVQ7" s="25"/>
      <c r="JVT7" s="25"/>
      <c r="JVU7" s="25"/>
      <c r="JVV7" s="25"/>
      <c r="JVW7" s="25"/>
      <c r="JVZ7" s="25"/>
      <c r="JWA7" s="25"/>
      <c r="JWB7" s="25"/>
      <c r="JWC7" s="25"/>
      <c r="JWF7" s="25"/>
      <c r="JWG7" s="25"/>
      <c r="JWH7" s="25"/>
      <c r="JWI7" s="25"/>
      <c r="JWL7" s="25"/>
      <c r="JWM7" s="25"/>
      <c r="JWN7" s="25"/>
      <c r="JWO7" s="25"/>
      <c r="JWR7" s="25"/>
      <c r="JWS7" s="25"/>
      <c r="JWT7" s="25"/>
      <c r="JWU7" s="25"/>
      <c r="JWX7" s="25"/>
      <c r="JWY7" s="25"/>
      <c r="JWZ7" s="25"/>
      <c r="JXA7" s="25"/>
      <c r="JXD7" s="25"/>
      <c r="JXE7" s="25"/>
      <c r="JXF7" s="25"/>
      <c r="JXG7" s="25"/>
      <c r="JXJ7" s="25"/>
      <c r="JXK7" s="25"/>
      <c r="JXL7" s="25"/>
      <c r="JXM7" s="25"/>
      <c r="JXP7" s="25"/>
      <c r="JXQ7" s="25"/>
      <c r="JXR7" s="25"/>
      <c r="JXS7" s="25"/>
      <c r="JXV7" s="25"/>
      <c r="JXW7" s="25"/>
      <c r="JXX7" s="25"/>
      <c r="JXY7" s="25"/>
      <c r="JYB7" s="25"/>
      <c r="JYC7" s="25"/>
      <c r="JYD7" s="25"/>
      <c r="JYE7" s="25"/>
      <c r="JYH7" s="25"/>
      <c r="JYI7" s="25"/>
      <c r="JYJ7" s="25"/>
      <c r="JYK7" s="25"/>
      <c r="JYN7" s="25"/>
      <c r="JYO7" s="25"/>
      <c r="JYP7" s="25"/>
      <c r="JYQ7" s="25"/>
      <c r="JYT7" s="25"/>
      <c r="JYU7" s="25"/>
      <c r="JYV7" s="25"/>
      <c r="JYW7" s="25"/>
      <c r="JYZ7" s="25"/>
      <c r="JZA7" s="25"/>
      <c r="JZB7" s="25"/>
      <c r="JZC7" s="25"/>
      <c r="JZF7" s="25"/>
      <c r="JZG7" s="25"/>
      <c r="JZH7" s="25"/>
      <c r="JZI7" s="25"/>
      <c r="JZL7" s="25"/>
      <c r="JZM7" s="25"/>
      <c r="JZN7" s="25"/>
      <c r="JZO7" s="25"/>
      <c r="JZR7" s="25"/>
      <c r="JZS7" s="25"/>
      <c r="JZT7" s="25"/>
      <c r="JZU7" s="25"/>
      <c r="JZX7" s="25"/>
      <c r="JZY7" s="25"/>
      <c r="JZZ7" s="25"/>
      <c r="KAA7" s="25"/>
      <c r="KAD7" s="25"/>
      <c r="KAE7" s="25"/>
      <c r="KAF7" s="25"/>
      <c r="KAG7" s="25"/>
      <c r="KAJ7" s="25"/>
      <c r="KAK7" s="25"/>
      <c r="KAL7" s="25"/>
      <c r="KAM7" s="25"/>
      <c r="KAP7" s="25"/>
      <c r="KAQ7" s="25"/>
      <c r="KAR7" s="25"/>
      <c r="KAS7" s="25"/>
      <c r="KAV7" s="25"/>
      <c r="KAW7" s="25"/>
      <c r="KAX7" s="25"/>
      <c r="KAY7" s="25"/>
      <c r="KBB7" s="25"/>
      <c r="KBC7" s="25"/>
      <c r="KBD7" s="25"/>
      <c r="KBE7" s="25"/>
      <c r="KBH7" s="25"/>
      <c r="KBI7" s="25"/>
      <c r="KBJ7" s="25"/>
      <c r="KBK7" s="25"/>
      <c r="KBN7" s="25"/>
      <c r="KBO7" s="25"/>
      <c r="KBP7" s="25"/>
      <c r="KBQ7" s="25"/>
      <c r="KBT7" s="25"/>
      <c r="KBU7" s="25"/>
      <c r="KBV7" s="25"/>
      <c r="KBW7" s="25"/>
      <c r="KBZ7" s="25"/>
      <c r="KCA7" s="25"/>
      <c r="KCB7" s="25"/>
      <c r="KCC7" s="25"/>
      <c r="KCF7" s="25"/>
      <c r="KCG7" s="25"/>
      <c r="KCH7" s="25"/>
      <c r="KCI7" s="25"/>
      <c r="KCL7" s="25"/>
      <c r="KCM7" s="25"/>
      <c r="KCN7" s="25"/>
      <c r="KCO7" s="25"/>
      <c r="KCR7" s="25"/>
      <c r="KCS7" s="25"/>
      <c r="KCT7" s="25"/>
      <c r="KCU7" s="25"/>
      <c r="KCX7" s="25"/>
      <c r="KCY7" s="25"/>
      <c r="KCZ7" s="25"/>
      <c r="KDA7" s="25"/>
      <c r="KDD7" s="25"/>
      <c r="KDE7" s="25"/>
      <c r="KDF7" s="25"/>
      <c r="KDG7" s="25"/>
      <c r="KDJ7" s="25"/>
      <c r="KDK7" s="25"/>
      <c r="KDL7" s="25"/>
      <c r="KDM7" s="25"/>
      <c r="KDP7" s="25"/>
      <c r="KDQ7" s="25"/>
      <c r="KDR7" s="25"/>
      <c r="KDS7" s="25"/>
      <c r="KDV7" s="25"/>
      <c r="KDW7" s="25"/>
      <c r="KDX7" s="25"/>
      <c r="KDY7" s="25"/>
      <c r="KEB7" s="25"/>
      <c r="KEC7" s="25"/>
      <c r="KED7" s="25"/>
      <c r="KEE7" s="25"/>
      <c r="KEH7" s="25"/>
      <c r="KEI7" s="25"/>
      <c r="KEJ7" s="25"/>
      <c r="KEK7" s="25"/>
      <c r="KEN7" s="25"/>
      <c r="KEO7" s="25"/>
      <c r="KEP7" s="25"/>
      <c r="KEQ7" s="25"/>
      <c r="KET7" s="25"/>
      <c r="KEU7" s="25"/>
      <c r="KEV7" s="25"/>
      <c r="KEW7" s="25"/>
      <c r="KEZ7" s="25"/>
      <c r="KFA7" s="25"/>
      <c r="KFB7" s="25"/>
      <c r="KFC7" s="25"/>
      <c r="KFF7" s="25"/>
      <c r="KFG7" s="25"/>
      <c r="KFH7" s="25"/>
      <c r="KFI7" s="25"/>
      <c r="KFL7" s="25"/>
      <c r="KFM7" s="25"/>
      <c r="KFN7" s="25"/>
      <c r="KFO7" s="25"/>
      <c r="KFR7" s="25"/>
      <c r="KFS7" s="25"/>
      <c r="KFT7" s="25"/>
      <c r="KFU7" s="25"/>
      <c r="KFX7" s="25"/>
      <c r="KFY7" s="25"/>
      <c r="KFZ7" s="25"/>
      <c r="KGA7" s="25"/>
      <c r="KGD7" s="25"/>
      <c r="KGE7" s="25"/>
      <c r="KGF7" s="25"/>
      <c r="KGG7" s="25"/>
      <c r="KGJ7" s="25"/>
      <c r="KGK7" s="25"/>
      <c r="KGL7" s="25"/>
      <c r="KGM7" s="25"/>
      <c r="KGP7" s="25"/>
      <c r="KGQ7" s="25"/>
      <c r="KGR7" s="25"/>
      <c r="KGS7" s="25"/>
      <c r="KGV7" s="25"/>
      <c r="KGW7" s="25"/>
      <c r="KGX7" s="25"/>
      <c r="KGY7" s="25"/>
      <c r="KHB7" s="25"/>
      <c r="KHC7" s="25"/>
      <c r="KHD7" s="25"/>
      <c r="KHE7" s="25"/>
      <c r="KHH7" s="25"/>
      <c r="KHI7" s="25"/>
      <c r="KHJ7" s="25"/>
      <c r="KHK7" s="25"/>
      <c r="KHN7" s="25"/>
      <c r="KHO7" s="25"/>
      <c r="KHP7" s="25"/>
      <c r="KHQ7" s="25"/>
      <c r="KHT7" s="25"/>
      <c r="KHU7" s="25"/>
      <c r="KHV7" s="25"/>
      <c r="KHW7" s="25"/>
      <c r="KHZ7" s="25"/>
      <c r="KIA7" s="25"/>
      <c r="KIB7" s="25"/>
      <c r="KIC7" s="25"/>
      <c r="KIF7" s="25"/>
      <c r="KIG7" s="25"/>
      <c r="KIH7" s="25"/>
      <c r="KII7" s="25"/>
      <c r="KIL7" s="25"/>
      <c r="KIM7" s="25"/>
      <c r="KIN7" s="25"/>
      <c r="KIO7" s="25"/>
      <c r="KIR7" s="25"/>
      <c r="KIS7" s="25"/>
      <c r="KIT7" s="25"/>
      <c r="KIU7" s="25"/>
      <c r="KIX7" s="25"/>
      <c r="KIY7" s="25"/>
      <c r="KIZ7" s="25"/>
      <c r="KJA7" s="25"/>
      <c r="KJD7" s="25"/>
      <c r="KJE7" s="25"/>
      <c r="KJF7" s="25"/>
      <c r="KJG7" s="25"/>
      <c r="KJJ7" s="25"/>
      <c r="KJK7" s="25"/>
      <c r="KJL7" s="25"/>
      <c r="KJM7" s="25"/>
      <c r="KJP7" s="25"/>
      <c r="KJQ7" s="25"/>
      <c r="KJR7" s="25"/>
      <c r="KJS7" s="25"/>
      <c r="KJV7" s="25"/>
      <c r="KJW7" s="25"/>
      <c r="KJX7" s="25"/>
      <c r="KJY7" s="25"/>
      <c r="KKB7" s="25"/>
      <c r="KKC7" s="25"/>
      <c r="KKD7" s="25"/>
      <c r="KKE7" s="25"/>
      <c r="KKH7" s="25"/>
      <c r="KKI7" s="25"/>
      <c r="KKJ7" s="25"/>
      <c r="KKK7" s="25"/>
      <c r="KKN7" s="25"/>
      <c r="KKO7" s="25"/>
      <c r="KKP7" s="25"/>
      <c r="KKQ7" s="25"/>
      <c r="KKT7" s="25"/>
      <c r="KKU7" s="25"/>
      <c r="KKV7" s="25"/>
      <c r="KKW7" s="25"/>
      <c r="KKZ7" s="25"/>
      <c r="KLA7" s="25"/>
      <c r="KLB7" s="25"/>
      <c r="KLC7" s="25"/>
      <c r="KLF7" s="25"/>
      <c r="KLG7" s="25"/>
      <c r="KLH7" s="25"/>
      <c r="KLI7" s="25"/>
      <c r="KLL7" s="25"/>
      <c r="KLM7" s="25"/>
      <c r="KLN7" s="25"/>
      <c r="KLO7" s="25"/>
      <c r="KLR7" s="25"/>
      <c r="KLS7" s="25"/>
      <c r="KLT7" s="25"/>
      <c r="KLU7" s="25"/>
      <c r="KLX7" s="25"/>
      <c r="KLY7" s="25"/>
      <c r="KLZ7" s="25"/>
      <c r="KMA7" s="25"/>
      <c r="KMD7" s="25"/>
      <c r="KME7" s="25"/>
      <c r="KMF7" s="25"/>
      <c r="KMG7" s="25"/>
      <c r="KMJ7" s="25"/>
      <c r="KMK7" s="25"/>
      <c r="KML7" s="25"/>
      <c r="KMM7" s="25"/>
      <c r="KMP7" s="25"/>
      <c r="KMQ7" s="25"/>
      <c r="KMR7" s="25"/>
      <c r="KMS7" s="25"/>
      <c r="KMV7" s="25"/>
      <c r="KMW7" s="25"/>
      <c r="KMX7" s="25"/>
      <c r="KMY7" s="25"/>
      <c r="KNB7" s="25"/>
      <c r="KNC7" s="25"/>
      <c r="KND7" s="25"/>
      <c r="KNE7" s="25"/>
      <c r="KNH7" s="25"/>
      <c r="KNI7" s="25"/>
      <c r="KNJ7" s="25"/>
      <c r="KNK7" s="25"/>
      <c r="KNN7" s="25"/>
      <c r="KNO7" s="25"/>
      <c r="KNP7" s="25"/>
      <c r="KNQ7" s="25"/>
      <c r="KNT7" s="25"/>
      <c r="KNU7" s="25"/>
      <c r="KNV7" s="25"/>
      <c r="KNW7" s="25"/>
      <c r="KNZ7" s="25"/>
      <c r="KOA7" s="25"/>
      <c r="KOB7" s="25"/>
      <c r="KOC7" s="25"/>
      <c r="KOF7" s="25"/>
      <c r="KOG7" s="25"/>
      <c r="KOH7" s="25"/>
      <c r="KOI7" s="25"/>
      <c r="KOL7" s="25"/>
      <c r="KOM7" s="25"/>
      <c r="KON7" s="25"/>
      <c r="KOO7" s="25"/>
      <c r="KOR7" s="25"/>
      <c r="KOS7" s="25"/>
      <c r="KOT7" s="25"/>
      <c r="KOU7" s="25"/>
      <c r="KOX7" s="25"/>
      <c r="KOY7" s="25"/>
      <c r="KOZ7" s="25"/>
      <c r="KPA7" s="25"/>
      <c r="KPD7" s="25"/>
      <c r="KPE7" s="25"/>
      <c r="KPF7" s="25"/>
      <c r="KPG7" s="25"/>
      <c r="KPJ7" s="25"/>
      <c r="KPK7" s="25"/>
      <c r="KPL7" s="25"/>
      <c r="KPM7" s="25"/>
      <c r="KPP7" s="25"/>
      <c r="KPQ7" s="25"/>
      <c r="KPR7" s="25"/>
      <c r="KPS7" s="25"/>
      <c r="KPV7" s="25"/>
      <c r="KPW7" s="25"/>
      <c r="KPX7" s="25"/>
      <c r="KPY7" s="25"/>
      <c r="KQB7" s="25"/>
      <c r="KQC7" s="25"/>
      <c r="KQD7" s="25"/>
      <c r="KQE7" s="25"/>
      <c r="KQH7" s="25"/>
      <c r="KQI7" s="25"/>
      <c r="KQJ7" s="25"/>
      <c r="KQK7" s="25"/>
      <c r="KQN7" s="25"/>
      <c r="KQO7" s="25"/>
      <c r="KQP7" s="25"/>
      <c r="KQQ7" s="25"/>
      <c r="KQT7" s="25"/>
      <c r="KQU7" s="25"/>
      <c r="KQV7" s="25"/>
      <c r="KQW7" s="25"/>
      <c r="KQZ7" s="25"/>
      <c r="KRA7" s="25"/>
      <c r="KRB7" s="25"/>
      <c r="KRC7" s="25"/>
      <c r="KRF7" s="25"/>
      <c r="KRG7" s="25"/>
      <c r="KRH7" s="25"/>
      <c r="KRI7" s="25"/>
      <c r="KRL7" s="25"/>
      <c r="KRM7" s="25"/>
      <c r="KRN7" s="25"/>
      <c r="KRO7" s="25"/>
      <c r="KRR7" s="25"/>
      <c r="KRS7" s="25"/>
      <c r="KRT7" s="25"/>
      <c r="KRU7" s="25"/>
      <c r="KRX7" s="25"/>
      <c r="KRY7" s="25"/>
      <c r="KRZ7" s="25"/>
      <c r="KSA7" s="25"/>
      <c r="KSD7" s="25"/>
      <c r="KSE7" s="25"/>
      <c r="KSF7" s="25"/>
      <c r="KSG7" s="25"/>
      <c r="KSJ7" s="25"/>
      <c r="KSK7" s="25"/>
      <c r="KSL7" s="25"/>
      <c r="KSM7" s="25"/>
      <c r="KSP7" s="25"/>
      <c r="KSQ7" s="25"/>
      <c r="KSR7" s="25"/>
      <c r="KSS7" s="25"/>
      <c r="KSV7" s="25"/>
      <c r="KSW7" s="25"/>
      <c r="KSX7" s="25"/>
      <c r="KSY7" s="25"/>
      <c r="KTB7" s="25"/>
      <c r="KTC7" s="25"/>
      <c r="KTD7" s="25"/>
      <c r="KTE7" s="25"/>
      <c r="KTH7" s="25"/>
      <c r="KTI7" s="25"/>
      <c r="KTJ7" s="25"/>
      <c r="KTK7" s="25"/>
      <c r="KTN7" s="25"/>
      <c r="KTO7" s="25"/>
      <c r="KTP7" s="25"/>
      <c r="KTQ7" s="25"/>
      <c r="KTT7" s="25"/>
      <c r="KTU7" s="25"/>
      <c r="KTV7" s="25"/>
      <c r="KTW7" s="25"/>
      <c r="KTZ7" s="25"/>
      <c r="KUA7" s="25"/>
      <c r="KUB7" s="25"/>
      <c r="KUC7" s="25"/>
      <c r="KUF7" s="25"/>
      <c r="KUG7" s="25"/>
      <c r="KUH7" s="25"/>
      <c r="KUI7" s="25"/>
      <c r="KUL7" s="25"/>
      <c r="KUM7" s="25"/>
      <c r="KUN7" s="25"/>
      <c r="KUO7" s="25"/>
      <c r="KUR7" s="25"/>
      <c r="KUS7" s="25"/>
      <c r="KUT7" s="25"/>
      <c r="KUU7" s="25"/>
      <c r="KUX7" s="25"/>
      <c r="KUY7" s="25"/>
      <c r="KUZ7" s="25"/>
      <c r="KVA7" s="25"/>
      <c r="KVD7" s="25"/>
      <c r="KVE7" s="25"/>
      <c r="KVF7" s="25"/>
      <c r="KVG7" s="25"/>
      <c r="KVJ7" s="25"/>
      <c r="KVK7" s="25"/>
      <c r="KVL7" s="25"/>
      <c r="KVM7" s="25"/>
      <c r="KVP7" s="25"/>
      <c r="KVQ7" s="25"/>
      <c r="KVR7" s="25"/>
      <c r="KVS7" s="25"/>
      <c r="KVV7" s="25"/>
      <c r="KVW7" s="25"/>
      <c r="KVX7" s="25"/>
      <c r="KVY7" s="25"/>
      <c r="KWB7" s="25"/>
      <c r="KWC7" s="25"/>
      <c r="KWD7" s="25"/>
      <c r="KWE7" s="25"/>
      <c r="KWH7" s="25"/>
      <c r="KWI7" s="25"/>
      <c r="KWJ7" s="25"/>
      <c r="KWK7" s="25"/>
      <c r="KWN7" s="25"/>
      <c r="KWO7" s="25"/>
      <c r="KWP7" s="25"/>
      <c r="KWQ7" s="25"/>
      <c r="KWT7" s="25"/>
      <c r="KWU7" s="25"/>
      <c r="KWV7" s="25"/>
      <c r="KWW7" s="25"/>
      <c r="KWZ7" s="25"/>
      <c r="KXA7" s="25"/>
      <c r="KXB7" s="25"/>
      <c r="KXC7" s="25"/>
      <c r="KXF7" s="25"/>
      <c r="KXG7" s="25"/>
      <c r="KXH7" s="25"/>
      <c r="KXI7" s="25"/>
      <c r="KXL7" s="25"/>
      <c r="KXM7" s="25"/>
      <c r="KXN7" s="25"/>
      <c r="KXO7" s="25"/>
      <c r="KXR7" s="25"/>
      <c r="KXS7" s="25"/>
      <c r="KXT7" s="25"/>
      <c r="KXU7" s="25"/>
      <c r="KXX7" s="25"/>
      <c r="KXY7" s="25"/>
      <c r="KXZ7" s="25"/>
      <c r="KYA7" s="25"/>
      <c r="KYD7" s="25"/>
      <c r="KYE7" s="25"/>
      <c r="KYF7" s="25"/>
      <c r="KYG7" s="25"/>
      <c r="KYJ7" s="25"/>
      <c r="KYK7" s="25"/>
      <c r="KYL7" s="25"/>
      <c r="KYM7" s="25"/>
      <c r="KYP7" s="25"/>
      <c r="KYQ7" s="25"/>
      <c r="KYR7" s="25"/>
      <c r="KYS7" s="25"/>
      <c r="KYV7" s="25"/>
      <c r="KYW7" s="25"/>
      <c r="KYX7" s="25"/>
      <c r="KYY7" s="25"/>
      <c r="KZB7" s="25"/>
      <c r="KZC7" s="25"/>
      <c r="KZD7" s="25"/>
      <c r="KZE7" s="25"/>
      <c r="KZH7" s="25"/>
      <c r="KZI7" s="25"/>
      <c r="KZJ7" s="25"/>
      <c r="KZK7" s="25"/>
      <c r="KZN7" s="25"/>
      <c r="KZO7" s="25"/>
      <c r="KZP7" s="25"/>
      <c r="KZQ7" s="25"/>
      <c r="KZT7" s="25"/>
      <c r="KZU7" s="25"/>
      <c r="KZV7" s="25"/>
      <c r="KZW7" s="25"/>
      <c r="KZZ7" s="25"/>
      <c r="LAA7" s="25"/>
      <c r="LAB7" s="25"/>
      <c r="LAC7" s="25"/>
      <c r="LAF7" s="25"/>
      <c r="LAG7" s="25"/>
      <c r="LAH7" s="25"/>
      <c r="LAI7" s="25"/>
      <c r="LAL7" s="25"/>
      <c r="LAM7" s="25"/>
      <c r="LAN7" s="25"/>
      <c r="LAO7" s="25"/>
      <c r="LAR7" s="25"/>
      <c r="LAS7" s="25"/>
      <c r="LAT7" s="25"/>
      <c r="LAU7" s="25"/>
      <c r="LAX7" s="25"/>
      <c r="LAY7" s="25"/>
      <c r="LAZ7" s="25"/>
      <c r="LBA7" s="25"/>
      <c r="LBD7" s="25"/>
      <c r="LBE7" s="25"/>
      <c r="LBF7" s="25"/>
      <c r="LBG7" s="25"/>
      <c r="LBJ7" s="25"/>
      <c r="LBK7" s="25"/>
      <c r="LBL7" s="25"/>
      <c r="LBM7" s="25"/>
      <c r="LBP7" s="25"/>
      <c r="LBQ7" s="25"/>
      <c r="LBR7" s="25"/>
      <c r="LBS7" s="25"/>
      <c r="LBV7" s="25"/>
      <c r="LBW7" s="25"/>
      <c r="LBX7" s="25"/>
      <c r="LBY7" s="25"/>
      <c r="LCB7" s="25"/>
      <c r="LCC7" s="25"/>
      <c r="LCD7" s="25"/>
      <c r="LCE7" s="25"/>
      <c r="LCH7" s="25"/>
      <c r="LCI7" s="25"/>
      <c r="LCJ7" s="25"/>
      <c r="LCK7" s="25"/>
      <c r="LCN7" s="25"/>
      <c r="LCO7" s="25"/>
      <c r="LCP7" s="25"/>
      <c r="LCQ7" s="25"/>
      <c r="LCT7" s="25"/>
      <c r="LCU7" s="25"/>
      <c r="LCV7" s="25"/>
      <c r="LCW7" s="25"/>
      <c r="LCZ7" s="25"/>
      <c r="LDA7" s="25"/>
      <c r="LDB7" s="25"/>
      <c r="LDC7" s="25"/>
      <c r="LDF7" s="25"/>
      <c r="LDG7" s="25"/>
      <c r="LDH7" s="25"/>
      <c r="LDI7" s="25"/>
      <c r="LDL7" s="25"/>
      <c r="LDM7" s="25"/>
      <c r="LDN7" s="25"/>
      <c r="LDO7" s="25"/>
      <c r="LDR7" s="25"/>
      <c r="LDS7" s="25"/>
      <c r="LDT7" s="25"/>
      <c r="LDU7" s="25"/>
      <c r="LDX7" s="25"/>
      <c r="LDY7" s="25"/>
      <c r="LDZ7" s="25"/>
      <c r="LEA7" s="25"/>
      <c r="LED7" s="25"/>
      <c r="LEE7" s="25"/>
      <c r="LEF7" s="25"/>
      <c r="LEG7" s="25"/>
      <c r="LEJ7" s="25"/>
      <c r="LEK7" s="25"/>
      <c r="LEL7" s="25"/>
      <c r="LEM7" s="25"/>
      <c r="LEP7" s="25"/>
      <c r="LEQ7" s="25"/>
      <c r="LER7" s="25"/>
      <c r="LES7" s="25"/>
      <c r="LEV7" s="25"/>
      <c r="LEW7" s="25"/>
      <c r="LEX7" s="25"/>
      <c r="LEY7" s="25"/>
      <c r="LFB7" s="25"/>
      <c r="LFC7" s="25"/>
      <c r="LFD7" s="25"/>
      <c r="LFE7" s="25"/>
      <c r="LFH7" s="25"/>
      <c r="LFI7" s="25"/>
      <c r="LFJ7" s="25"/>
      <c r="LFK7" s="25"/>
      <c r="LFN7" s="25"/>
      <c r="LFO7" s="25"/>
      <c r="LFP7" s="25"/>
      <c r="LFQ7" s="25"/>
      <c r="LFT7" s="25"/>
      <c r="LFU7" s="25"/>
      <c r="LFV7" s="25"/>
      <c r="LFW7" s="25"/>
      <c r="LFZ7" s="25"/>
      <c r="LGA7" s="25"/>
      <c r="LGB7" s="25"/>
      <c r="LGC7" s="25"/>
      <c r="LGF7" s="25"/>
      <c r="LGG7" s="25"/>
      <c r="LGH7" s="25"/>
      <c r="LGI7" s="25"/>
      <c r="LGL7" s="25"/>
      <c r="LGM7" s="25"/>
      <c r="LGN7" s="25"/>
      <c r="LGO7" s="25"/>
      <c r="LGR7" s="25"/>
      <c r="LGS7" s="25"/>
      <c r="LGT7" s="25"/>
      <c r="LGU7" s="25"/>
      <c r="LGX7" s="25"/>
      <c r="LGY7" s="25"/>
      <c r="LGZ7" s="25"/>
      <c r="LHA7" s="25"/>
      <c r="LHD7" s="25"/>
      <c r="LHE7" s="25"/>
      <c r="LHF7" s="25"/>
      <c r="LHG7" s="25"/>
      <c r="LHJ7" s="25"/>
      <c r="LHK7" s="25"/>
      <c r="LHL7" s="25"/>
      <c r="LHM7" s="25"/>
      <c r="LHP7" s="25"/>
      <c r="LHQ7" s="25"/>
      <c r="LHR7" s="25"/>
      <c r="LHS7" s="25"/>
      <c r="LHV7" s="25"/>
      <c r="LHW7" s="25"/>
      <c r="LHX7" s="25"/>
      <c r="LHY7" s="25"/>
      <c r="LIB7" s="25"/>
      <c r="LIC7" s="25"/>
      <c r="LID7" s="25"/>
      <c r="LIE7" s="25"/>
      <c r="LIH7" s="25"/>
      <c r="LII7" s="25"/>
      <c r="LIJ7" s="25"/>
      <c r="LIK7" s="25"/>
      <c r="LIN7" s="25"/>
      <c r="LIO7" s="25"/>
      <c r="LIP7" s="25"/>
      <c r="LIQ7" s="25"/>
      <c r="LIT7" s="25"/>
      <c r="LIU7" s="25"/>
      <c r="LIV7" s="25"/>
      <c r="LIW7" s="25"/>
      <c r="LIZ7" s="25"/>
      <c r="LJA7" s="25"/>
      <c r="LJB7" s="25"/>
      <c r="LJC7" s="25"/>
      <c r="LJF7" s="25"/>
      <c r="LJG7" s="25"/>
      <c r="LJH7" s="25"/>
      <c r="LJI7" s="25"/>
      <c r="LJL7" s="25"/>
      <c r="LJM7" s="25"/>
      <c r="LJN7" s="25"/>
      <c r="LJO7" s="25"/>
      <c r="LJR7" s="25"/>
      <c r="LJS7" s="25"/>
      <c r="LJT7" s="25"/>
      <c r="LJU7" s="25"/>
      <c r="LJX7" s="25"/>
      <c r="LJY7" s="25"/>
      <c r="LJZ7" s="25"/>
      <c r="LKA7" s="25"/>
      <c r="LKD7" s="25"/>
      <c r="LKE7" s="25"/>
      <c r="LKF7" s="25"/>
      <c r="LKG7" s="25"/>
      <c r="LKJ7" s="25"/>
      <c r="LKK7" s="25"/>
      <c r="LKL7" s="25"/>
      <c r="LKM7" s="25"/>
      <c r="LKP7" s="25"/>
      <c r="LKQ7" s="25"/>
      <c r="LKR7" s="25"/>
      <c r="LKS7" s="25"/>
      <c r="LKV7" s="25"/>
      <c r="LKW7" s="25"/>
      <c r="LKX7" s="25"/>
      <c r="LKY7" s="25"/>
      <c r="LLB7" s="25"/>
      <c r="LLC7" s="25"/>
      <c r="LLD7" s="25"/>
      <c r="LLE7" s="25"/>
      <c r="LLH7" s="25"/>
      <c r="LLI7" s="25"/>
      <c r="LLJ7" s="25"/>
      <c r="LLK7" s="25"/>
      <c r="LLN7" s="25"/>
      <c r="LLO7" s="25"/>
      <c r="LLP7" s="25"/>
      <c r="LLQ7" s="25"/>
      <c r="LLT7" s="25"/>
      <c r="LLU7" s="25"/>
      <c r="LLV7" s="25"/>
      <c r="LLW7" s="25"/>
      <c r="LLZ7" s="25"/>
      <c r="LMA7" s="25"/>
      <c r="LMB7" s="25"/>
      <c r="LMC7" s="25"/>
      <c r="LMF7" s="25"/>
      <c r="LMG7" s="25"/>
      <c r="LMH7" s="25"/>
      <c r="LMI7" s="25"/>
      <c r="LML7" s="25"/>
      <c r="LMM7" s="25"/>
      <c r="LMN7" s="25"/>
      <c r="LMO7" s="25"/>
      <c r="LMR7" s="25"/>
      <c r="LMS7" s="25"/>
      <c r="LMT7" s="25"/>
      <c r="LMU7" s="25"/>
      <c r="LMX7" s="25"/>
      <c r="LMY7" s="25"/>
      <c r="LMZ7" s="25"/>
      <c r="LNA7" s="25"/>
      <c r="LND7" s="25"/>
      <c r="LNE7" s="25"/>
      <c r="LNF7" s="25"/>
      <c r="LNG7" s="25"/>
      <c r="LNJ7" s="25"/>
      <c r="LNK7" s="25"/>
      <c r="LNL7" s="25"/>
      <c r="LNM7" s="25"/>
      <c r="LNP7" s="25"/>
      <c r="LNQ7" s="25"/>
      <c r="LNR7" s="25"/>
      <c r="LNS7" s="25"/>
      <c r="LNV7" s="25"/>
      <c r="LNW7" s="25"/>
      <c r="LNX7" s="25"/>
      <c r="LNY7" s="25"/>
      <c r="LOB7" s="25"/>
      <c r="LOC7" s="25"/>
      <c r="LOD7" s="25"/>
      <c r="LOE7" s="25"/>
      <c r="LOH7" s="25"/>
      <c r="LOI7" s="25"/>
      <c r="LOJ7" s="25"/>
      <c r="LOK7" s="25"/>
      <c r="LON7" s="25"/>
      <c r="LOO7" s="25"/>
      <c r="LOP7" s="25"/>
      <c r="LOQ7" s="25"/>
      <c r="LOT7" s="25"/>
      <c r="LOU7" s="25"/>
      <c r="LOV7" s="25"/>
      <c r="LOW7" s="25"/>
      <c r="LOZ7" s="25"/>
      <c r="LPA7" s="25"/>
      <c r="LPB7" s="25"/>
      <c r="LPC7" s="25"/>
      <c r="LPF7" s="25"/>
      <c r="LPG7" s="25"/>
      <c r="LPH7" s="25"/>
      <c r="LPI7" s="25"/>
      <c r="LPL7" s="25"/>
      <c r="LPM7" s="25"/>
      <c r="LPN7" s="25"/>
      <c r="LPO7" s="25"/>
      <c r="LPR7" s="25"/>
      <c r="LPS7" s="25"/>
      <c r="LPT7" s="25"/>
      <c r="LPU7" s="25"/>
      <c r="LPX7" s="25"/>
      <c r="LPY7" s="25"/>
      <c r="LPZ7" s="25"/>
      <c r="LQA7" s="25"/>
      <c r="LQD7" s="25"/>
      <c r="LQE7" s="25"/>
      <c r="LQF7" s="25"/>
      <c r="LQG7" s="25"/>
      <c r="LQJ7" s="25"/>
      <c r="LQK7" s="25"/>
      <c r="LQL7" s="25"/>
      <c r="LQM7" s="25"/>
      <c r="LQP7" s="25"/>
      <c r="LQQ7" s="25"/>
      <c r="LQR7" s="25"/>
      <c r="LQS7" s="25"/>
      <c r="LQV7" s="25"/>
      <c r="LQW7" s="25"/>
      <c r="LQX7" s="25"/>
      <c r="LQY7" s="25"/>
      <c r="LRB7" s="25"/>
      <c r="LRC7" s="25"/>
      <c r="LRD7" s="25"/>
      <c r="LRE7" s="25"/>
      <c r="LRH7" s="25"/>
      <c r="LRI7" s="25"/>
      <c r="LRJ7" s="25"/>
      <c r="LRK7" s="25"/>
      <c r="LRN7" s="25"/>
      <c r="LRO7" s="25"/>
      <c r="LRP7" s="25"/>
      <c r="LRQ7" s="25"/>
      <c r="LRT7" s="25"/>
      <c r="LRU7" s="25"/>
      <c r="LRV7" s="25"/>
      <c r="LRW7" s="25"/>
      <c r="LRZ7" s="25"/>
      <c r="LSA7" s="25"/>
      <c r="LSB7" s="25"/>
      <c r="LSC7" s="25"/>
      <c r="LSF7" s="25"/>
      <c r="LSG7" s="25"/>
      <c r="LSH7" s="25"/>
      <c r="LSI7" s="25"/>
      <c r="LSL7" s="25"/>
      <c r="LSM7" s="25"/>
      <c r="LSN7" s="25"/>
      <c r="LSO7" s="25"/>
      <c r="LSR7" s="25"/>
      <c r="LSS7" s="25"/>
      <c r="LST7" s="25"/>
      <c r="LSU7" s="25"/>
      <c r="LSX7" s="25"/>
      <c r="LSY7" s="25"/>
      <c r="LSZ7" s="25"/>
      <c r="LTA7" s="25"/>
      <c r="LTD7" s="25"/>
      <c r="LTE7" s="25"/>
      <c r="LTF7" s="25"/>
      <c r="LTG7" s="25"/>
      <c r="LTJ7" s="25"/>
      <c r="LTK7" s="25"/>
      <c r="LTL7" s="25"/>
      <c r="LTM7" s="25"/>
      <c r="LTP7" s="25"/>
      <c r="LTQ7" s="25"/>
      <c r="LTR7" s="25"/>
      <c r="LTS7" s="25"/>
      <c r="LTV7" s="25"/>
      <c r="LTW7" s="25"/>
      <c r="LTX7" s="25"/>
      <c r="LTY7" s="25"/>
      <c r="LUB7" s="25"/>
      <c r="LUC7" s="25"/>
      <c r="LUD7" s="25"/>
      <c r="LUE7" s="25"/>
      <c r="LUH7" s="25"/>
      <c r="LUI7" s="25"/>
      <c r="LUJ7" s="25"/>
      <c r="LUK7" s="25"/>
      <c r="LUN7" s="25"/>
      <c r="LUO7" s="25"/>
      <c r="LUP7" s="25"/>
      <c r="LUQ7" s="25"/>
      <c r="LUT7" s="25"/>
      <c r="LUU7" s="25"/>
      <c r="LUV7" s="25"/>
      <c r="LUW7" s="25"/>
      <c r="LUZ7" s="25"/>
      <c r="LVA7" s="25"/>
      <c r="LVB7" s="25"/>
      <c r="LVC7" s="25"/>
      <c r="LVF7" s="25"/>
      <c r="LVG7" s="25"/>
      <c r="LVH7" s="25"/>
      <c r="LVI7" s="25"/>
      <c r="LVL7" s="25"/>
      <c r="LVM7" s="25"/>
      <c r="LVN7" s="25"/>
      <c r="LVO7" s="25"/>
      <c r="LVR7" s="25"/>
      <c r="LVS7" s="25"/>
      <c r="LVT7" s="25"/>
      <c r="LVU7" s="25"/>
      <c r="LVX7" s="25"/>
      <c r="LVY7" s="25"/>
      <c r="LVZ7" s="25"/>
      <c r="LWA7" s="25"/>
      <c r="LWD7" s="25"/>
      <c r="LWE7" s="25"/>
      <c r="LWF7" s="25"/>
      <c r="LWG7" s="25"/>
      <c r="LWJ7" s="25"/>
      <c r="LWK7" s="25"/>
      <c r="LWL7" s="25"/>
      <c r="LWM7" s="25"/>
      <c r="LWP7" s="25"/>
      <c r="LWQ7" s="25"/>
      <c r="LWR7" s="25"/>
      <c r="LWS7" s="25"/>
      <c r="LWV7" s="25"/>
      <c r="LWW7" s="25"/>
      <c r="LWX7" s="25"/>
      <c r="LWY7" s="25"/>
      <c r="LXB7" s="25"/>
      <c r="LXC7" s="25"/>
      <c r="LXD7" s="25"/>
      <c r="LXE7" s="25"/>
      <c r="LXH7" s="25"/>
      <c r="LXI7" s="25"/>
      <c r="LXJ7" s="25"/>
      <c r="LXK7" s="25"/>
      <c r="LXN7" s="25"/>
      <c r="LXO7" s="25"/>
      <c r="LXP7" s="25"/>
      <c r="LXQ7" s="25"/>
      <c r="LXT7" s="25"/>
      <c r="LXU7" s="25"/>
      <c r="LXV7" s="25"/>
      <c r="LXW7" s="25"/>
      <c r="LXZ7" s="25"/>
      <c r="LYA7" s="25"/>
      <c r="LYB7" s="25"/>
      <c r="LYC7" s="25"/>
      <c r="LYF7" s="25"/>
      <c r="LYG7" s="25"/>
      <c r="LYH7" s="25"/>
      <c r="LYI7" s="25"/>
      <c r="LYL7" s="25"/>
      <c r="LYM7" s="25"/>
      <c r="LYN7" s="25"/>
      <c r="LYO7" s="25"/>
      <c r="LYR7" s="25"/>
      <c r="LYS7" s="25"/>
      <c r="LYT7" s="25"/>
      <c r="LYU7" s="25"/>
      <c r="LYX7" s="25"/>
      <c r="LYY7" s="25"/>
      <c r="LYZ7" s="25"/>
      <c r="LZA7" s="25"/>
      <c r="LZD7" s="25"/>
      <c r="LZE7" s="25"/>
      <c r="LZF7" s="25"/>
      <c r="LZG7" s="25"/>
      <c r="LZJ7" s="25"/>
      <c r="LZK7" s="25"/>
      <c r="LZL7" s="25"/>
      <c r="LZM7" s="25"/>
      <c r="LZP7" s="25"/>
      <c r="LZQ7" s="25"/>
      <c r="LZR7" s="25"/>
      <c r="LZS7" s="25"/>
      <c r="LZV7" s="25"/>
      <c r="LZW7" s="25"/>
      <c r="LZX7" s="25"/>
      <c r="LZY7" s="25"/>
      <c r="MAB7" s="25"/>
      <c r="MAC7" s="25"/>
      <c r="MAD7" s="25"/>
      <c r="MAE7" s="25"/>
      <c r="MAH7" s="25"/>
      <c r="MAI7" s="25"/>
      <c r="MAJ7" s="25"/>
      <c r="MAK7" s="25"/>
      <c r="MAN7" s="25"/>
      <c r="MAO7" s="25"/>
      <c r="MAP7" s="25"/>
      <c r="MAQ7" s="25"/>
      <c r="MAT7" s="25"/>
      <c r="MAU7" s="25"/>
      <c r="MAV7" s="25"/>
      <c r="MAW7" s="25"/>
      <c r="MAZ7" s="25"/>
      <c r="MBA7" s="25"/>
      <c r="MBB7" s="25"/>
      <c r="MBC7" s="25"/>
      <c r="MBF7" s="25"/>
      <c r="MBG7" s="25"/>
      <c r="MBH7" s="25"/>
      <c r="MBI7" s="25"/>
      <c r="MBL7" s="25"/>
      <c r="MBM7" s="25"/>
      <c r="MBN7" s="25"/>
      <c r="MBO7" s="25"/>
      <c r="MBR7" s="25"/>
      <c r="MBS7" s="25"/>
      <c r="MBT7" s="25"/>
      <c r="MBU7" s="25"/>
      <c r="MBX7" s="25"/>
      <c r="MBY7" s="25"/>
      <c r="MBZ7" s="25"/>
      <c r="MCA7" s="25"/>
      <c r="MCD7" s="25"/>
      <c r="MCE7" s="25"/>
      <c r="MCF7" s="25"/>
      <c r="MCG7" s="25"/>
      <c r="MCJ7" s="25"/>
      <c r="MCK7" s="25"/>
      <c r="MCL7" s="25"/>
      <c r="MCM7" s="25"/>
      <c r="MCP7" s="25"/>
      <c r="MCQ7" s="25"/>
      <c r="MCR7" s="25"/>
      <c r="MCS7" s="25"/>
      <c r="MCV7" s="25"/>
      <c r="MCW7" s="25"/>
      <c r="MCX7" s="25"/>
      <c r="MCY7" s="25"/>
      <c r="MDB7" s="25"/>
      <c r="MDC7" s="25"/>
      <c r="MDD7" s="25"/>
      <c r="MDE7" s="25"/>
      <c r="MDH7" s="25"/>
      <c r="MDI7" s="25"/>
      <c r="MDJ7" s="25"/>
      <c r="MDK7" s="25"/>
      <c r="MDN7" s="25"/>
      <c r="MDO7" s="25"/>
      <c r="MDP7" s="25"/>
      <c r="MDQ7" s="25"/>
      <c r="MDT7" s="25"/>
      <c r="MDU7" s="25"/>
      <c r="MDV7" s="25"/>
      <c r="MDW7" s="25"/>
      <c r="MDZ7" s="25"/>
      <c r="MEA7" s="25"/>
      <c r="MEB7" s="25"/>
      <c r="MEC7" s="25"/>
      <c r="MEF7" s="25"/>
      <c r="MEG7" s="25"/>
      <c r="MEH7" s="25"/>
      <c r="MEI7" s="25"/>
      <c r="MEL7" s="25"/>
      <c r="MEM7" s="25"/>
      <c r="MEN7" s="25"/>
      <c r="MEO7" s="25"/>
      <c r="MER7" s="25"/>
      <c r="MES7" s="25"/>
      <c r="MET7" s="25"/>
      <c r="MEU7" s="25"/>
      <c r="MEX7" s="25"/>
      <c r="MEY7" s="25"/>
      <c r="MEZ7" s="25"/>
      <c r="MFA7" s="25"/>
      <c r="MFD7" s="25"/>
      <c r="MFE7" s="25"/>
      <c r="MFF7" s="25"/>
      <c r="MFG7" s="25"/>
      <c r="MFJ7" s="25"/>
      <c r="MFK7" s="25"/>
      <c r="MFL7" s="25"/>
      <c r="MFM7" s="25"/>
      <c r="MFP7" s="25"/>
      <c r="MFQ7" s="25"/>
      <c r="MFR7" s="25"/>
      <c r="MFS7" s="25"/>
      <c r="MFV7" s="25"/>
      <c r="MFW7" s="25"/>
      <c r="MFX7" s="25"/>
      <c r="MFY7" s="25"/>
      <c r="MGB7" s="25"/>
      <c r="MGC7" s="25"/>
      <c r="MGD7" s="25"/>
      <c r="MGE7" s="25"/>
      <c r="MGH7" s="25"/>
      <c r="MGI7" s="25"/>
      <c r="MGJ7" s="25"/>
      <c r="MGK7" s="25"/>
      <c r="MGN7" s="25"/>
      <c r="MGO7" s="25"/>
      <c r="MGP7" s="25"/>
      <c r="MGQ7" s="25"/>
      <c r="MGT7" s="25"/>
      <c r="MGU7" s="25"/>
      <c r="MGV7" s="25"/>
      <c r="MGW7" s="25"/>
      <c r="MGZ7" s="25"/>
      <c r="MHA7" s="25"/>
      <c r="MHB7" s="25"/>
      <c r="MHC7" s="25"/>
      <c r="MHF7" s="25"/>
      <c r="MHG7" s="25"/>
      <c r="MHH7" s="25"/>
      <c r="MHI7" s="25"/>
      <c r="MHL7" s="25"/>
      <c r="MHM7" s="25"/>
      <c r="MHN7" s="25"/>
      <c r="MHO7" s="25"/>
      <c r="MHR7" s="25"/>
      <c r="MHS7" s="25"/>
      <c r="MHT7" s="25"/>
      <c r="MHU7" s="25"/>
      <c r="MHX7" s="25"/>
      <c r="MHY7" s="25"/>
      <c r="MHZ7" s="25"/>
      <c r="MIA7" s="25"/>
      <c r="MID7" s="25"/>
      <c r="MIE7" s="25"/>
      <c r="MIF7" s="25"/>
      <c r="MIG7" s="25"/>
      <c r="MIJ7" s="25"/>
      <c r="MIK7" s="25"/>
      <c r="MIL7" s="25"/>
      <c r="MIM7" s="25"/>
      <c r="MIP7" s="25"/>
      <c r="MIQ7" s="25"/>
      <c r="MIR7" s="25"/>
      <c r="MIS7" s="25"/>
      <c r="MIV7" s="25"/>
      <c r="MIW7" s="25"/>
      <c r="MIX7" s="25"/>
      <c r="MIY7" s="25"/>
      <c r="MJB7" s="25"/>
      <c r="MJC7" s="25"/>
      <c r="MJD7" s="25"/>
      <c r="MJE7" s="25"/>
      <c r="MJH7" s="25"/>
      <c r="MJI7" s="25"/>
      <c r="MJJ7" s="25"/>
      <c r="MJK7" s="25"/>
      <c r="MJN7" s="25"/>
      <c r="MJO7" s="25"/>
      <c r="MJP7" s="25"/>
      <c r="MJQ7" s="25"/>
      <c r="MJT7" s="25"/>
      <c r="MJU7" s="25"/>
      <c r="MJV7" s="25"/>
      <c r="MJW7" s="25"/>
      <c r="MJZ7" s="25"/>
      <c r="MKA7" s="25"/>
      <c r="MKB7" s="25"/>
      <c r="MKC7" s="25"/>
      <c r="MKF7" s="25"/>
      <c r="MKG7" s="25"/>
      <c r="MKH7" s="25"/>
      <c r="MKI7" s="25"/>
      <c r="MKL7" s="25"/>
      <c r="MKM7" s="25"/>
      <c r="MKN7" s="25"/>
      <c r="MKO7" s="25"/>
      <c r="MKR7" s="25"/>
      <c r="MKS7" s="25"/>
      <c r="MKT7" s="25"/>
      <c r="MKU7" s="25"/>
      <c r="MKX7" s="25"/>
      <c r="MKY7" s="25"/>
      <c r="MKZ7" s="25"/>
      <c r="MLA7" s="25"/>
      <c r="MLD7" s="25"/>
      <c r="MLE7" s="25"/>
      <c r="MLF7" s="25"/>
      <c r="MLG7" s="25"/>
      <c r="MLJ7" s="25"/>
      <c r="MLK7" s="25"/>
      <c r="MLL7" s="25"/>
      <c r="MLM7" s="25"/>
      <c r="MLP7" s="25"/>
      <c r="MLQ7" s="25"/>
      <c r="MLR7" s="25"/>
      <c r="MLS7" s="25"/>
      <c r="MLV7" s="25"/>
      <c r="MLW7" s="25"/>
      <c r="MLX7" s="25"/>
      <c r="MLY7" s="25"/>
      <c r="MMB7" s="25"/>
      <c r="MMC7" s="25"/>
      <c r="MMD7" s="25"/>
      <c r="MME7" s="25"/>
      <c r="MMH7" s="25"/>
      <c r="MMI7" s="25"/>
      <c r="MMJ7" s="25"/>
      <c r="MMK7" s="25"/>
      <c r="MMN7" s="25"/>
      <c r="MMO7" s="25"/>
      <c r="MMP7" s="25"/>
      <c r="MMQ7" s="25"/>
      <c r="MMT7" s="25"/>
      <c r="MMU7" s="25"/>
      <c r="MMV7" s="25"/>
      <c r="MMW7" s="25"/>
      <c r="MMZ7" s="25"/>
      <c r="MNA7" s="25"/>
      <c r="MNB7" s="25"/>
      <c r="MNC7" s="25"/>
      <c r="MNF7" s="25"/>
      <c r="MNG7" s="25"/>
      <c r="MNH7" s="25"/>
      <c r="MNI7" s="25"/>
      <c r="MNL7" s="25"/>
      <c r="MNM7" s="25"/>
      <c r="MNN7" s="25"/>
      <c r="MNO7" s="25"/>
      <c r="MNR7" s="25"/>
      <c r="MNS7" s="25"/>
      <c r="MNT7" s="25"/>
      <c r="MNU7" s="25"/>
      <c r="MNX7" s="25"/>
      <c r="MNY7" s="25"/>
      <c r="MNZ7" s="25"/>
      <c r="MOA7" s="25"/>
      <c r="MOD7" s="25"/>
      <c r="MOE7" s="25"/>
      <c r="MOF7" s="25"/>
      <c r="MOG7" s="25"/>
      <c r="MOJ7" s="25"/>
      <c r="MOK7" s="25"/>
      <c r="MOL7" s="25"/>
      <c r="MOM7" s="25"/>
      <c r="MOP7" s="25"/>
      <c r="MOQ7" s="25"/>
      <c r="MOR7" s="25"/>
      <c r="MOS7" s="25"/>
      <c r="MOV7" s="25"/>
      <c r="MOW7" s="25"/>
      <c r="MOX7" s="25"/>
      <c r="MOY7" s="25"/>
      <c r="MPB7" s="25"/>
      <c r="MPC7" s="25"/>
      <c r="MPD7" s="25"/>
      <c r="MPE7" s="25"/>
      <c r="MPH7" s="25"/>
      <c r="MPI7" s="25"/>
      <c r="MPJ7" s="25"/>
      <c r="MPK7" s="25"/>
      <c r="MPN7" s="25"/>
      <c r="MPO7" s="25"/>
      <c r="MPP7" s="25"/>
      <c r="MPQ7" s="25"/>
      <c r="MPT7" s="25"/>
      <c r="MPU7" s="25"/>
      <c r="MPV7" s="25"/>
      <c r="MPW7" s="25"/>
      <c r="MPZ7" s="25"/>
      <c r="MQA7" s="25"/>
      <c r="MQB7" s="25"/>
      <c r="MQC7" s="25"/>
      <c r="MQF7" s="25"/>
      <c r="MQG7" s="25"/>
      <c r="MQH7" s="25"/>
      <c r="MQI7" s="25"/>
      <c r="MQL7" s="25"/>
      <c r="MQM7" s="25"/>
      <c r="MQN7" s="25"/>
      <c r="MQO7" s="25"/>
      <c r="MQR7" s="25"/>
      <c r="MQS7" s="25"/>
      <c r="MQT7" s="25"/>
      <c r="MQU7" s="25"/>
      <c r="MQX7" s="25"/>
      <c r="MQY7" s="25"/>
      <c r="MQZ7" s="25"/>
      <c r="MRA7" s="25"/>
      <c r="MRD7" s="25"/>
      <c r="MRE7" s="25"/>
      <c r="MRF7" s="25"/>
      <c r="MRG7" s="25"/>
      <c r="MRJ7" s="25"/>
      <c r="MRK7" s="25"/>
      <c r="MRL7" s="25"/>
      <c r="MRM7" s="25"/>
      <c r="MRP7" s="25"/>
      <c r="MRQ7" s="25"/>
      <c r="MRR7" s="25"/>
      <c r="MRS7" s="25"/>
      <c r="MRV7" s="25"/>
      <c r="MRW7" s="25"/>
      <c r="MRX7" s="25"/>
      <c r="MRY7" s="25"/>
      <c r="MSB7" s="25"/>
      <c r="MSC7" s="25"/>
      <c r="MSD7" s="25"/>
      <c r="MSE7" s="25"/>
      <c r="MSH7" s="25"/>
      <c r="MSI7" s="25"/>
      <c r="MSJ7" s="25"/>
      <c r="MSK7" s="25"/>
      <c r="MSN7" s="25"/>
      <c r="MSO7" s="25"/>
      <c r="MSP7" s="25"/>
      <c r="MSQ7" s="25"/>
      <c r="MST7" s="25"/>
      <c r="MSU7" s="25"/>
      <c r="MSV7" s="25"/>
      <c r="MSW7" s="25"/>
      <c r="MSZ7" s="25"/>
      <c r="MTA7" s="25"/>
      <c r="MTB7" s="25"/>
      <c r="MTC7" s="25"/>
      <c r="MTF7" s="25"/>
      <c r="MTG7" s="25"/>
      <c r="MTH7" s="25"/>
      <c r="MTI7" s="25"/>
      <c r="MTL7" s="25"/>
      <c r="MTM7" s="25"/>
      <c r="MTN7" s="25"/>
      <c r="MTO7" s="25"/>
      <c r="MTR7" s="25"/>
      <c r="MTS7" s="25"/>
      <c r="MTT7" s="25"/>
      <c r="MTU7" s="25"/>
      <c r="MTX7" s="25"/>
      <c r="MTY7" s="25"/>
      <c r="MTZ7" s="25"/>
      <c r="MUA7" s="25"/>
      <c r="MUD7" s="25"/>
      <c r="MUE7" s="25"/>
      <c r="MUF7" s="25"/>
      <c r="MUG7" s="25"/>
      <c r="MUJ7" s="25"/>
      <c r="MUK7" s="25"/>
      <c r="MUL7" s="25"/>
      <c r="MUM7" s="25"/>
      <c r="MUP7" s="25"/>
      <c r="MUQ7" s="25"/>
      <c r="MUR7" s="25"/>
      <c r="MUS7" s="25"/>
      <c r="MUV7" s="25"/>
      <c r="MUW7" s="25"/>
      <c r="MUX7" s="25"/>
      <c r="MUY7" s="25"/>
      <c r="MVB7" s="25"/>
      <c r="MVC7" s="25"/>
      <c r="MVD7" s="25"/>
      <c r="MVE7" s="25"/>
      <c r="MVH7" s="25"/>
      <c r="MVI7" s="25"/>
      <c r="MVJ7" s="25"/>
      <c r="MVK7" s="25"/>
      <c r="MVN7" s="25"/>
      <c r="MVO7" s="25"/>
      <c r="MVP7" s="25"/>
      <c r="MVQ7" s="25"/>
      <c r="MVT7" s="25"/>
      <c r="MVU7" s="25"/>
      <c r="MVV7" s="25"/>
      <c r="MVW7" s="25"/>
      <c r="MVZ7" s="25"/>
      <c r="MWA7" s="25"/>
      <c r="MWB7" s="25"/>
      <c r="MWC7" s="25"/>
      <c r="MWF7" s="25"/>
      <c r="MWG7" s="25"/>
      <c r="MWH7" s="25"/>
      <c r="MWI7" s="25"/>
      <c r="MWL7" s="25"/>
      <c r="MWM7" s="25"/>
      <c r="MWN7" s="25"/>
      <c r="MWO7" s="25"/>
      <c r="MWR7" s="25"/>
      <c r="MWS7" s="25"/>
      <c r="MWT7" s="25"/>
      <c r="MWU7" s="25"/>
      <c r="MWX7" s="25"/>
      <c r="MWY7" s="25"/>
      <c r="MWZ7" s="25"/>
      <c r="MXA7" s="25"/>
      <c r="MXD7" s="25"/>
      <c r="MXE7" s="25"/>
      <c r="MXF7" s="25"/>
      <c r="MXG7" s="25"/>
      <c r="MXJ7" s="25"/>
      <c r="MXK7" s="25"/>
      <c r="MXL7" s="25"/>
      <c r="MXM7" s="25"/>
      <c r="MXP7" s="25"/>
      <c r="MXQ7" s="25"/>
      <c r="MXR7" s="25"/>
      <c r="MXS7" s="25"/>
      <c r="MXV7" s="25"/>
      <c r="MXW7" s="25"/>
      <c r="MXX7" s="25"/>
      <c r="MXY7" s="25"/>
      <c r="MYB7" s="25"/>
      <c r="MYC7" s="25"/>
      <c r="MYD7" s="25"/>
      <c r="MYE7" s="25"/>
      <c r="MYH7" s="25"/>
      <c r="MYI7" s="25"/>
      <c r="MYJ7" s="25"/>
      <c r="MYK7" s="25"/>
      <c r="MYN7" s="25"/>
      <c r="MYO7" s="25"/>
      <c r="MYP7" s="25"/>
      <c r="MYQ7" s="25"/>
      <c r="MYT7" s="25"/>
      <c r="MYU7" s="25"/>
      <c r="MYV7" s="25"/>
      <c r="MYW7" s="25"/>
      <c r="MYZ7" s="25"/>
      <c r="MZA7" s="25"/>
      <c r="MZB7" s="25"/>
      <c r="MZC7" s="25"/>
      <c r="MZF7" s="25"/>
      <c r="MZG7" s="25"/>
      <c r="MZH7" s="25"/>
      <c r="MZI7" s="25"/>
      <c r="MZL7" s="25"/>
      <c r="MZM7" s="25"/>
      <c r="MZN7" s="25"/>
      <c r="MZO7" s="25"/>
      <c r="MZR7" s="25"/>
      <c r="MZS7" s="25"/>
      <c r="MZT7" s="25"/>
      <c r="MZU7" s="25"/>
      <c r="MZX7" s="25"/>
      <c r="MZY7" s="25"/>
      <c r="MZZ7" s="25"/>
      <c r="NAA7" s="25"/>
      <c r="NAD7" s="25"/>
      <c r="NAE7" s="25"/>
      <c r="NAF7" s="25"/>
      <c r="NAG7" s="25"/>
      <c r="NAJ7" s="25"/>
      <c r="NAK7" s="25"/>
      <c r="NAL7" s="25"/>
      <c r="NAM7" s="25"/>
      <c r="NAP7" s="25"/>
      <c r="NAQ7" s="25"/>
      <c r="NAR7" s="25"/>
      <c r="NAS7" s="25"/>
      <c r="NAV7" s="25"/>
      <c r="NAW7" s="25"/>
      <c r="NAX7" s="25"/>
      <c r="NAY7" s="25"/>
      <c r="NBB7" s="25"/>
      <c r="NBC7" s="25"/>
      <c r="NBD7" s="25"/>
      <c r="NBE7" s="25"/>
      <c r="NBH7" s="25"/>
      <c r="NBI7" s="25"/>
      <c r="NBJ7" s="25"/>
      <c r="NBK7" s="25"/>
      <c r="NBN7" s="25"/>
      <c r="NBO7" s="25"/>
      <c r="NBP7" s="25"/>
      <c r="NBQ7" s="25"/>
      <c r="NBT7" s="25"/>
      <c r="NBU7" s="25"/>
      <c r="NBV7" s="25"/>
      <c r="NBW7" s="25"/>
      <c r="NBZ7" s="25"/>
      <c r="NCA7" s="25"/>
      <c r="NCB7" s="25"/>
      <c r="NCC7" s="25"/>
      <c r="NCF7" s="25"/>
      <c r="NCG7" s="25"/>
      <c r="NCH7" s="25"/>
      <c r="NCI7" s="25"/>
      <c r="NCL7" s="25"/>
      <c r="NCM7" s="25"/>
      <c r="NCN7" s="25"/>
      <c r="NCO7" s="25"/>
      <c r="NCR7" s="25"/>
      <c r="NCS7" s="25"/>
      <c r="NCT7" s="25"/>
      <c r="NCU7" s="25"/>
      <c r="NCX7" s="25"/>
      <c r="NCY7" s="25"/>
      <c r="NCZ7" s="25"/>
      <c r="NDA7" s="25"/>
      <c r="NDD7" s="25"/>
      <c r="NDE7" s="25"/>
      <c r="NDF7" s="25"/>
      <c r="NDG7" s="25"/>
      <c r="NDJ7" s="25"/>
      <c r="NDK7" s="25"/>
      <c r="NDL7" s="25"/>
      <c r="NDM7" s="25"/>
      <c r="NDP7" s="25"/>
      <c r="NDQ7" s="25"/>
      <c r="NDR7" s="25"/>
      <c r="NDS7" s="25"/>
      <c r="NDV7" s="25"/>
      <c r="NDW7" s="25"/>
      <c r="NDX7" s="25"/>
      <c r="NDY7" s="25"/>
      <c r="NEB7" s="25"/>
      <c r="NEC7" s="25"/>
      <c r="NED7" s="25"/>
      <c r="NEE7" s="25"/>
      <c r="NEH7" s="25"/>
      <c r="NEI7" s="25"/>
      <c r="NEJ7" s="25"/>
      <c r="NEK7" s="25"/>
      <c r="NEN7" s="25"/>
      <c r="NEO7" s="25"/>
      <c r="NEP7" s="25"/>
      <c r="NEQ7" s="25"/>
      <c r="NET7" s="25"/>
      <c r="NEU7" s="25"/>
      <c r="NEV7" s="25"/>
      <c r="NEW7" s="25"/>
      <c r="NEZ7" s="25"/>
      <c r="NFA7" s="25"/>
      <c r="NFB7" s="25"/>
      <c r="NFC7" s="25"/>
      <c r="NFF7" s="25"/>
      <c r="NFG7" s="25"/>
      <c r="NFH7" s="25"/>
      <c r="NFI7" s="25"/>
      <c r="NFL7" s="25"/>
      <c r="NFM7" s="25"/>
      <c r="NFN7" s="25"/>
      <c r="NFO7" s="25"/>
      <c r="NFR7" s="25"/>
      <c r="NFS7" s="25"/>
      <c r="NFT7" s="25"/>
      <c r="NFU7" s="25"/>
      <c r="NFX7" s="25"/>
      <c r="NFY7" s="25"/>
      <c r="NFZ7" s="25"/>
      <c r="NGA7" s="25"/>
      <c r="NGD7" s="25"/>
      <c r="NGE7" s="25"/>
      <c r="NGF7" s="25"/>
      <c r="NGG7" s="25"/>
      <c r="NGJ7" s="25"/>
      <c r="NGK7" s="25"/>
      <c r="NGL7" s="25"/>
      <c r="NGM7" s="25"/>
      <c r="NGP7" s="25"/>
      <c r="NGQ7" s="25"/>
      <c r="NGR7" s="25"/>
      <c r="NGS7" s="25"/>
      <c r="NGV7" s="25"/>
      <c r="NGW7" s="25"/>
      <c r="NGX7" s="25"/>
      <c r="NGY7" s="25"/>
      <c r="NHB7" s="25"/>
      <c r="NHC7" s="25"/>
      <c r="NHD7" s="25"/>
      <c r="NHE7" s="25"/>
      <c r="NHH7" s="25"/>
      <c r="NHI7" s="25"/>
      <c r="NHJ7" s="25"/>
      <c r="NHK7" s="25"/>
      <c r="NHN7" s="25"/>
      <c r="NHO7" s="25"/>
      <c r="NHP7" s="25"/>
      <c r="NHQ7" s="25"/>
      <c r="NHT7" s="25"/>
      <c r="NHU7" s="25"/>
      <c r="NHV7" s="25"/>
      <c r="NHW7" s="25"/>
      <c r="NHZ7" s="25"/>
      <c r="NIA7" s="25"/>
      <c r="NIB7" s="25"/>
      <c r="NIC7" s="25"/>
      <c r="NIF7" s="25"/>
      <c r="NIG7" s="25"/>
      <c r="NIH7" s="25"/>
      <c r="NII7" s="25"/>
      <c r="NIL7" s="25"/>
      <c r="NIM7" s="25"/>
      <c r="NIN7" s="25"/>
      <c r="NIO7" s="25"/>
      <c r="NIR7" s="25"/>
      <c r="NIS7" s="25"/>
      <c r="NIT7" s="25"/>
      <c r="NIU7" s="25"/>
      <c r="NIX7" s="25"/>
      <c r="NIY7" s="25"/>
      <c r="NIZ7" s="25"/>
      <c r="NJA7" s="25"/>
      <c r="NJD7" s="25"/>
      <c r="NJE7" s="25"/>
      <c r="NJF7" s="25"/>
      <c r="NJG7" s="25"/>
      <c r="NJJ7" s="25"/>
      <c r="NJK7" s="25"/>
      <c r="NJL7" s="25"/>
      <c r="NJM7" s="25"/>
      <c r="NJP7" s="25"/>
      <c r="NJQ7" s="25"/>
      <c r="NJR7" s="25"/>
      <c r="NJS7" s="25"/>
      <c r="NJV7" s="25"/>
      <c r="NJW7" s="25"/>
      <c r="NJX7" s="25"/>
      <c r="NJY7" s="25"/>
      <c r="NKB7" s="25"/>
      <c r="NKC7" s="25"/>
      <c r="NKD7" s="25"/>
      <c r="NKE7" s="25"/>
      <c r="NKH7" s="25"/>
      <c r="NKI7" s="25"/>
      <c r="NKJ7" s="25"/>
      <c r="NKK7" s="25"/>
      <c r="NKN7" s="25"/>
      <c r="NKO7" s="25"/>
      <c r="NKP7" s="25"/>
      <c r="NKQ7" s="25"/>
      <c r="NKT7" s="25"/>
      <c r="NKU7" s="25"/>
      <c r="NKV7" s="25"/>
      <c r="NKW7" s="25"/>
      <c r="NKZ7" s="25"/>
      <c r="NLA7" s="25"/>
      <c r="NLB7" s="25"/>
      <c r="NLC7" s="25"/>
      <c r="NLF7" s="25"/>
      <c r="NLG7" s="25"/>
      <c r="NLH7" s="25"/>
      <c r="NLI7" s="25"/>
      <c r="NLL7" s="25"/>
      <c r="NLM7" s="25"/>
      <c r="NLN7" s="25"/>
      <c r="NLO7" s="25"/>
      <c r="NLR7" s="25"/>
      <c r="NLS7" s="25"/>
      <c r="NLT7" s="25"/>
      <c r="NLU7" s="25"/>
      <c r="NLX7" s="25"/>
      <c r="NLY7" s="25"/>
      <c r="NLZ7" s="25"/>
      <c r="NMA7" s="25"/>
      <c r="NMD7" s="25"/>
      <c r="NME7" s="25"/>
      <c r="NMF7" s="25"/>
      <c r="NMG7" s="25"/>
      <c r="NMJ7" s="25"/>
      <c r="NMK7" s="25"/>
      <c r="NML7" s="25"/>
      <c r="NMM7" s="25"/>
      <c r="NMP7" s="25"/>
      <c r="NMQ7" s="25"/>
      <c r="NMR7" s="25"/>
      <c r="NMS7" s="25"/>
      <c r="NMV7" s="25"/>
      <c r="NMW7" s="25"/>
      <c r="NMX7" s="25"/>
      <c r="NMY7" s="25"/>
      <c r="NNB7" s="25"/>
      <c r="NNC7" s="25"/>
      <c r="NND7" s="25"/>
      <c r="NNE7" s="25"/>
      <c r="NNH7" s="25"/>
      <c r="NNI7" s="25"/>
      <c r="NNJ7" s="25"/>
      <c r="NNK7" s="25"/>
      <c r="NNN7" s="25"/>
      <c r="NNO7" s="25"/>
      <c r="NNP7" s="25"/>
      <c r="NNQ7" s="25"/>
      <c r="NNT7" s="25"/>
      <c r="NNU7" s="25"/>
      <c r="NNV7" s="25"/>
      <c r="NNW7" s="25"/>
      <c r="NNZ7" s="25"/>
      <c r="NOA7" s="25"/>
      <c r="NOB7" s="25"/>
      <c r="NOC7" s="25"/>
      <c r="NOF7" s="25"/>
      <c r="NOG7" s="25"/>
      <c r="NOH7" s="25"/>
      <c r="NOI7" s="25"/>
      <c r="NOL7" s="25"/>
      <c r="NOM7" s="25"/>
      <c r="NON7" s="25"/>
      <c r="NOO7" s="25"/>
      <c r="NOR7" s="25"/>
      <c r="NOS7" s="25"/>
      <c r="NOT7" s="25"/>
      <c r="NOU7" s="25"/>
      <c r="NOX7" s="25"/>
      <c r="NOY7" s="25"/>
      <c r="NOZ7" s="25"/>
      <c r="NPA7" s="25"/>
      <c r="NPD7" s="25"/>
      <c r="NPE7" s="25"/>
      <c r="NPF7" s="25"/>
      <c r="NPG7" s="25"/>
      <c r="NPJ7" s="25"/>
      <c r="NPK7" s="25"/>
      <c r="NPL7" s="25"/>
      <c r="NPM7" s="25"/>
      <c r="NPP7" s="25"/>
      <c r="NPQ7" s="25"/>
      <c r="NPR7" s="25"/>
      <c r="NPS7" s="25"/>
      <c r="NPV7" s="25"/>
      <c r="NPW7" s="25"/>
      <c r="NPX7" s="25"/>
      <c r="NPY7" s="25"/>
      <c r="NQB7" s="25"/>
      <c r="NQC7" s="25"/>
      <c r="NQD7" s="25"/>
      <c r="NQE7" s="25"/>
      <c r="NQH7" s="25"/>
      <c r="NQI7" s="25"/>
      <c r="NQJ7" s="25"/>
      <c r="NQK7" s="25"/>
      <c r="NQN7" s="25"/>
      <c r="NQO7" s="25"/>
      <c r="NQP7" s="25"/>
      <c r="NQQ7" s="25"/>
      <c r="NQT7" s="25"/>
      <c r="NQU7" s="25"/>
      <c r="NQV7" s="25"/>
      <c r="NQW7" s="25"/>
      <c r="NQZ7" s="25"/>
      <c r="NRA7" s="25"/>
      <c r="NRB7" s="25"/>
      <c r="NRC7" s="25"/>
      <c r="NRF7" s="25"/>
      <c r="NRG7" s="25"/>
      <c r="NRH7" s="25"/>
      <c r="NRI7" s="25"/>
      <c r="NRL7" s="25"/>
      <c r="NRM7" s="25"/>
      <c r="NRN7" s="25"/>
      <c r="NRO7" s="25"/>
      <c r="NRR7" s="25"/>
      <c r="NRS7" s="25"/>
      <c r="NRT7" s="25"/>
      <c r="NRU7" s="25"/>
      <c r="NRX7" s="25"/>
      <c r="NRY7" s="25"/>
      <c r="NRZ7" s="25"/>
      <c r="NSA7" s="25"/>
      <c r="NSD7" s="25"/>
      <c r="NSE7" s="25"/>
      <c r="NSF7" s="25"/>
      <c r="NSG7" s="25"/>
      <c r="NSJ7" s="25"/>
      <c r="NSK7" s="25"/>
      <c r="NSL7" s="25"/>
      <c r="NSM7" s="25"/>
      <c r="NSP7" s="25"/>
      <c r="NSQ7" s="25"/>
      <c r="NSR7" s="25"/>
      <c r="NSS7" s="25"/>
      <c r="NSV7" s="25"/>
      <c r="NSW7" s="25"/>
      <c r="NSX7" s="25"/>
      <c r="NSY7" s="25"/>
      <c r="NTB7" s="25"/>
      <c r="NTC7" s="25"/>
      <c r="NTD7" s="25"/>
      <c r="NTE7" s="25"/>
      <c r="NTH7" s="25"/>
      <c r="NTI7" s="25"/>
      <c r="NTJ7" s="25"/>
      <c r="NTK7" s="25"/>
      <c r="NTN7" s="25"/>
      <c r="NTO7" s="25"/>
      <c r="NTP7" s="25"/>
      <c r="NTQ7" s="25"/>
      <c r="NTT7" s="25"/>
      <c r="NTU7" s="25"/>
      <c r="NTV7" s="25"/>
      <c r="NTW7" s="25"/>
      <c r="NTZ7" s="25"/>
      <c r="NUA7" s="25"/>
      <c r="NUB7" s="25"/>
      <c r="NUC7" s="25"/>
      <c r="NUF7" s="25"/>
      <c r="NUG7" s="25"/>
      <c r="NUH7" s="25"/>
      <c r="NUI7" s="25"/>
      <c r="NUL7" s="25"/>
      <c r="NUM7" s="25"/>
      <c r="NUN7" s="25"/>
      <c r="NUO7" s="25"/>
      <c r="NUR7" s="25"/>
      <c r="NUS7" s="25"/>
      <c r="NUT7" s="25"/>
      <c r="NUU7" s="25"/>
      <c r="NUX7" s="25"/>
      <c r="NUY7" s="25"/>
      <c r="NUZ7" s="25"/>
      <c r="NVA7" s="25"/>
      <c r="NVD7" s="25"/>
      <c r="NVE7" s="25"/>
      <c r="NVF7" s="25"/>
      <c r="NVG7" s="25"/>
      <c r="NVJ7" s="25"/>
      <c r="NVK7" s="25"/>
      <c r="NVL7" s="25"/>
      <c r="NVM7" s="25"/>
      <c r="NVP7" s="25"/>
      <c r="NVQ7" s="25"/>
      <c r="NVR7" s="25"/>
      <c r="NVS7" s="25"/>
      <c r="NVV7" s="25"/>
      <c r="NVW7" s="25"/>
      <c r="NVX7" s="25"/>
      <c r="NVY7" s="25"/>
      <c r="NWB7" s="25"/>
      <c r="NWC7" s="25"/>
      <c r="NWD7" s="25"/>
      <c r="NWE7" s="25"/>
      <c r="NWH7" s="25"/>
      <c r="NWI7" s="25"/>
      <c r="NWJ7" s="25"/>
      <c r="NWK7" s="25"/>
      <c r="NWN7" s="25"/>
      <c r="NWO7" s="25"/>
      <c r="NWP7" s="25"/>
      <c r="NWQ7" s="25"/>
      <c r="NWT7" s="25"/>
      <c r="NWU7" s="25"/>
      <c r="NWV7" s="25"/>
      <c r="NWW7" s="25"/>
      <c r="NWZ7" s="25"/>
      <c r="NXA7" s="25"/>
      <c r="NXB7" s="25"/>
      <c r="NXC7" s="25"/>
      <c r="NXF7" s="25"/>
      <c r="NXG7" s="25"/>
      <c r="NXH7" s="25"/>
      <c r="NXI7" s="25"/>
      <c r="NXL7" s="25"/>
      <c r="NXM7" s="25"/>
      <c r="NXN7" s="25"/>
      <c r="NXO7" s="25"/>
      <c r="NXR7" s="25"/>
      <c r="NXS7" s="25"/>
      <c r="NXT7" s="25"/>
      <c r="NXU7" s="25"/>
      <c r="NXX7" s="25"/>
      <c r="NXY7" s="25"/>
      <c r="NXZ7" s="25"/>
      <c r="NYA7" s="25"/>
      <c r="NYD7" s="25"/>
      <c r="NYE7" s="25"/>
      <c r="NYF7" s="25"/>
      <c r="NYG7" s="25"/>
      <c r="NYJ7" s="25"/>
      <c r="NYK7" s="25"/>
      <c r="NYL7" s="25"/>
      <c r="NYM7" s="25"/>
      <c r="NYP7" s="25"/>
      <c r="NYQ7" s="25"/>
      <c r="NYR7" s="25"/>
      <c r="NYS7" s="25"/>
      <c r="NYV7" s="25"/>
      <c r="NYW7" s="25"/>
      <c r="NYX7" s="25"/>
      <c r="NYY7" s="25"/>
      <c r="NZB7" s="25"/>
      <c r="NZC7" s="25"/>
      <c r="NZD7" s="25"/>
      <c r="NZE7" s="25"/>
      <c r="NZH7" s="25"/>
      <c r="NZI7" s="25"/>
      <c r="NZJ7" s="25"/>
      <c r="NZK7" s="25"/>
      <c r="NZN7" s="25"/>
      <c r="NZO7" s="25"/>
      <c r="NZP7" s="25"/>
      <c r="NZQ7" s="25"/>
      <c r="NZT7" s="25"/>
      <c r="NZU7" s="25"/>
      <c r="NZV7" s="25"/>
      <c r="NZW7" s="25"/>
      <c r="NZZ7" s="25"/>
      <c r="OAA7" s="25"/>
      <c r="OAB7" s="25"/>
      <c r="OAC7" s="25"/>
      <c r="OAF7" s="25"/>
      <c r="OAG7" s="25"/>
      <c r="OAH7" s="25"/>
      <c r="OAI7" s="25"/>
      <c r="OAL7" s="25"/>
      <c r="OAM7" s="25"/>
      <c r="OAN7" s="25"/>
      <c r="OAO7" s="25"/>
      <c r="OAR7" s="25"/>
      <c r="OAS7" s="25"/>
      <c r="OAT7" s="25"/>
      <c r="OAU7" s="25"/>
      <c r="OAX7" s="25"/>
      <c r="OAY7" s="25"/>
      <c r="OAZ7" s="25"/>
      <c r="OBA7" s="25"/>
      <c r="OBD7" s="25"/>
      <c r="OBE7" s="25"/>
      <c r="OBF7" s="25"/>
      <c r="OBG7" s="25"/>
      <c r="OBJ7" s="25"/>
      <c r="OBK7" s="25"/>
      <c r="OBL7" s="25"/>
      <c r="OBM7" s="25"/>
      <c r="OBP7" s="25"/>
      <c r="OBQ7" s="25"/>
      <c r="OBR7" s="25"/>
      <c r="OBS7" s="25"/>
      <c r="OBV7" s="25"/>
      <c r="OBW7" s="25"/>
      <c r="OBX7" s="25"/>
      <c r="OBY7" s="25"/>
      <c r="OCB7" s="25"/>
      <c r="OCC7" s="25"/>
      <c r="OCD7" s="25"/>
      <c r="OCE7" s="25"/>
      <c r="OCH7" s="25"/>
      <c r="OCI7" s="25"/>
      <c r="OCJ7" s="25"/>
      <c r="OCK7" s="25"/>
      <c r="OCN7" s="25"/>
      <c r="OCO7" s="25"/>
      <c r="OCP7" s="25"/>
      <c r="OCQ7" s="25"/>
      <c r="OCT7" s="25"/>
      <c r="OCU7" s="25"/>
      <c r="OCV7" s="25"/>
      <c r="OCW7" s="25"/>
      <c r="OCZ7" s="25"/>
      <c r="ODA7" s="25"/>
      <c r="ODB7" s="25"/>
      <c r="ODC7" s="25"/>
      <c r="ODF7" s="25"/>
      <c r="ODG7" s="25"/>
      <c r="ODH7" s="25"/>
      <c r="ODI7" s="25"/>
      <c r="ODL7" s="25"/>
      <c r="ODM7" s="25"/>
      <c r="ODN7" s="25"/>
      <c r="ODO7" s="25"/>
      <c r="ODR7" s="25"/>
      <c r="ODS7" s="25"/>
      <c r="ODT7" s="25"/>
      <c r="ODU7" s="25"/>
      <c r="ODX7" s="25"/>
      <c r="ODY7" s="25"/>
      <c r="ODZ7" s="25"/>
      <c r="OEA7" s="25"/>
      <c r="OED7" s="25"/>
      <c r="OEE7" s="25"/>
      <c r="OEF7" s="25"/>
      <c r="OEG7" s="25"/>
      <c r="OEJ7" s="25"/>
      <c r="OEK7" s="25"/>
      <c r="OEL7" s="25"/>
      <c r="OEM7" s="25"/>
      <c r="OEP7" s="25"/>
      <c r="OEQ7" s="25"/>
      <c r="OER7" s="25"/>
      <c r="OES7" s="25"/>
      <c r="OEV7" s="25"/>
      <c r="OEW7" s="25"/>
      <c r="OEX7" s="25"/>
      <c r="OEY7" s="25"/>
      <c r="OFB7" s="25"/>
      <c r="OFC7" s="25"/>
      <c r="OFD7" s="25"/>
      <c r="OFE7" s="25"/>
      <c r="OFH7" s="25"/>
      <c r="OFI7" s="25"/>
      <c r="OFJ7" s="25"/>
      <c r="OFK7" s="25"/>
      <c r="OFN7" s="25"/>
      <c r="OFO7" s="25"/>
      <c r="OFP7" s="25"/>
      <c r="OFQ7" s="25"/>
      <c r="OFT7" s="25"/>
      <c r="OFU7" s="25"/>
      <c r="OFV7" s="25"/>
      <c r="OFW7" s="25"/>
      <c r="OFZ7" s="25"/>
      <c r="OGA7" s="25"/>
      <c r="OGB7" s="25"/>
      <c r="OGC7" s="25"/>
      <c r="OGF7" s="25"/>
      <c r="OGG7" s="25"/>
      <c r="OGH7" s="25"/>
      <c r="OGI7" s="25"/>
      <c r="OGL7" s="25"/>
      <c r="OGM7" s="25"/>
      <c r="OGN7" s="25"/>
      <c r="OGO7" s="25"/>
      <c r="OGR7" s="25"/>
      <c r="OGS7" s="25"/>
      <c r="OGT7" s="25"/>
      <c r="OGU7" s="25"/>
      <c r="OGX7" s="25"/>
      <c r="OGY7" s="25"/>
      <c r="OGZ7" s="25"/>
      <c r="OHA7" s="25"/>
      <c r="OHD7" s="25"/>
      <c r="OHE7" s="25"/>
      <c r="OHF7" s="25"/>
      <c r="OHG7" s="25"/>
      <c r="OHJ7" s="25"/>
      <c r="OHK7" s="25"/>
      <c r="OHL7" s="25"/>
      <c r="OHM7" s="25"/>
      <c r="OHP7" s="25"/>
      <c r="OHQ7" s="25"/>
      <c r="OHR7" s="25"/>
      <c r="OHS7" s="25"/>
      <c r="OHV7" s="25"/>
      <c r="OHW7" s="25"/>
      <c r="OHX7" s="25"/>
      <c r="OHY7" s="25"/>
      <c r="OIB7" s="25"/>
      <c r="OIC7" s="25"/>
      <c r="OID7" s="25"/>
      <c r="OIE7" s="25"/>
      <c r="OIH7" s="25"/>
      <c r="OII7" s="25"/>
      <c r="OIJ7" s="25"/>
      <c r="OIK7" s="25"/>
      <c r="OIN7" s="25"/>
      <c r="OIO7" s="25"/>
      <c r="OIP7" s="25"/>
      <c r="OIQ7" s="25"/>
      <c r="OIT7" s="25"/>
      <c r="OIU7" s="25"/>
      <c r="OIV7" s="25"/>
      <c r="OIW7" s="25"/>
      <c r="OIZ7" s="25"/>
      <c r="OJA7" s="25"/>
      <c r="OJB7" s="25"/>
      <c r="OJC7" s="25"/>
      <c r="OJF7" s="25"/>
      <c r="OJG7" s="25"/>
      <c r="OJH7" s="25"/>
      <c r="OJI7" s="25"/>
      <c r="OJL7" s="25"/>
      <c r="OJM7" s="25"/>
      <c r="OJN7" s="25"/>
      <c r="OJO7" s="25"/>
      <c r="OJR7" s="25"/>
      <c r="OJS7" s="25"/>
      <c r="OJT7" s="25"/>
      <c r="OJU7" s="25"/>
      <c r="OJX7" s="25"/>
      <c r="OJY7" s="25"/>
      <c r="OJZ7" s="25"/>
      <c r="OKA7" s="25"/>
      <c r="OKD7" s="25"/>
      <c r="OKE7" s="25"/>
      <c r="OKF7" s="25"/>
      <c r="OKG7" s="25"/>
      <c r="OKJ7" s="25"/>
      <c r="OKK7" s="25"/>
      <c r="OKL7" s="25"/>
      <c r="OKM7" s="25"/>
      <c r="OKP7" s="25"/>
      <c r="OKQ7" s="25"/>
      <c r="OKR7" s="25"/>
      <c r="OKS7" s="25"/>
      <c r="OKV7" s="25"/>
      <c r="OKW7" s="25"/>
      <c r="OKX7" s="25"/>
      <c r="OKY7" s="25"/>
      <c r="OLB7" s="25"/>
      <c r="OLC7" s="25"/>
      <c r="OLD7" s="25"/>
      <c r="OLE7" s="25"/>
      <c r="OLH7" s="25"/>
      <c r="OLI7" s="25"/>
      <c r="OLJ7" s="25"/>
      <c r="OLK7" s="25"/>
      <c r="OLN7" s="25"/>
      <c r="OLO7" s="25"/>
      <c r="OLP7" s="25"/>
      <c r="OLQ7" s="25"/>
      <c r="OLT7" s="25"/>
      <c r="OLU7" s="25"/>
      <c r="OLV7" s="25"/>
      <c r="OLW7" s="25"/>
      <c r="OLZ7" s="25"/>
      <c r="OMA7" s="25"/>
      <c r="OMB7" s="25"/>
      <c r="OMC7" s="25"/>
      <c r="OMF7" s="25"/>
      <c r="OMG7" s="25"/>
      <c r="OMH7" s="25"/>
      <c r="OMI7" s="25"/>
      <c r="OML7" s="25"/>
      <c r="OMM7" s="25"/>
      <c r="OMN7" s="25"/>
      <c r="OMO7" s="25"/>
      <c r="OMR7" s="25"/>
      <c r="OMS7" s="25"/>
      <c r="OMT7" s="25"/>
      <c r="OMU7" s="25"/>
      <c r="OMX7" s="25"/>
      <c r="OMY7" s="25"/>
      <c r="OMZ7" s="25"/>
      <c r="ONA7" s="25"/>
      <c r="OND7" s="25"/>
      <c r="ONE7" s="25"/>
      <c r="ONF7" s="25"/>
      <c r="ONG7" s="25"/>
      <c r="ONJ7" s="25"/>
      <c r="ONK7" s="25"/>
      <c r="ONL7" s="25"/>
      <c r="ONM7" s="25"/>
      <c r="ONP7" s="25"/>
      <c r="ONQ7" s="25"/>
      <c r="ONR7" s="25"/>
      <c r="ONS7" s="25"/>
      <c r="ONV7" s="25"/>
      <c r="ONW7" s="25"/>
      <c r="ONX7" s="25"/>
      <c r="ONY7" s="25"/>
      <c r="OOB7" s="25"/>
      <c r="OOC7" s="25"/>
      <c r="OOD7" s="25"/>
      <c r="OOE7" s="25"/>
      <c r="OOH7" s="25"/>
      <c r="OOI7" s="25"/>
      <c r="OOJ7" s="25"/>
      <c r="OOK7" s="25"/>
      <c r="OON7" s="25"/>
      <c r="OOO7" s="25"/>
      <c r="OOP7" s="25"/>
      <c r="OOQ7" s="25"/>
      <c r="OOT7" s="25"/>
      <c r="OOU7" s="25"/>
      <c r="OOV7" s="25"/>
      <c r="OOW7" s="25"/>
      <c r="OOZ7" s="25"/>
      <c r="OPA7" s="25"/>
      <c r="OPB7" s="25"/>
      <c r="OPC7" s="25"/>
      <c r="OPF7" s="25"/>
      <c r="OPG7" s="25"/>
      <c r="OPH7" s="25"/>
      <c r="OPI7" s="25"/>
      <c r="OPL7" s="25"/>
      <c r="OPM7" s="25"/>
      <c r="OPN7" s="25"/>
      <c r="OPO7" s="25"/>
      <c r="OPR7" s="25"/>
      <c r="OPS7" s="25"/>
      <c r="OPT7" s="25"/>
      <c r="OPU7" s="25"/>
      <c r="OPX7" s="25"/>
      <c r="OPY7" s="25"/>
      <c r="OPZ7" s="25"/>
      <c r="OQA7" s="25"/>
      <c r="OQD7" s="25"/>
      <c r="OQE7" s="25"/>
      <c r="OQF7" s="25"/>
      <c r="OQG7" s="25"/>
      <c r="OQJ7" s="25"/>
      <c r="OQK7" s="25"/>
      <c r="OQL7" s="25"/>
      <c r="OQM7" s="25"/>
      <c r="OQP7" s="25"/>
      <c r="OQQ7" s="25"/>
      <c r="OQR7" s="25"/>
      <c r="OQS7" s="25"/>
      <c r="OQV7" s="25"/>
      <c r="OQW7" s="25"/>
      <c r="OQX7" s="25"/>
      <c r="OQY7" s="25"/>
      <c r="ORB7" s="25"/>
      <c r="ORC7" s="25"/>
      <c r="ORD7" s="25"/>
      <c r="ORE7" s="25"/>
      <c r="ORH7" s="25"/>
      <c r="ORI7" s="25"/>
      <c r="ORJ7" s="25"/>
      <c r="ORK7" s="25"/>
      <c r="ORN7" s="25"/>
      <c r="ORO7" s="25"/>
      <c r="ORP7" s="25"/>
      <c r="ORQ7" s="25"/>
      <c r="ORT7" s="25"/>
      <c r="ORU7" s="25"/>
      <c r="ORV7" s="25"/>
      <c r="ORW7" s="25"/>
      <c r="ORZ7" s="25"/>
      <c r="OSA7" s="25"/>
      <c r="OSB7" s="25"/>
      <c r="OSC7" s="25"/>
      <c r="OSF7" s="25"/>
      <c r="OSG7" s="25"/>
      <c r="OSH7" s="25"/>
      <c r="OSI7" s="25"/>
      <c r="OSL7" s="25"/>
      <c r="OSM7" s="25"/>
      <c r="OSN7" s="25"/>
      <c r="OSO7" s="25"/>
      <c r="OSR7" s="25"/>
      <c r="OSS7" s="25"/>
      <c r="OST7" s="25"/>
      <c r="OSU7" s="25"/>
      <c r="OSX7" s="25"/>
      <c r="OSY7" s="25"/>
      <c r="OSZ7" s="25"/>
      <c r="OTA7" s="25"/>
      <c r="OTD7" s="25"/>
      <c r="OTE7" s="25"/>
      <c r="OTF7" s="25"/>
      <c r="OTG7" s="25"/>
      <c r="OTJ7" s="25"/>
      <c r="OTK7" s="25"/>
      <c r="OTL7" s="25"/>
      <c r="OTM7" s="25"/>
      <c r="OTP7" s="25"/>
      <c r="OTQ7" s="25"/>
      <c r="OTR7" s="25"/>
      <c r="OTS7" s="25"/>
      <c r="OTV7" s="25"/>
      <c r="OTW7" s="25"/>
      <c r="OTX7" s="25"/>
      <c r="OTY7" s="25"/>
      <c r="OUB7" s="25"/>
      <c r="OUC7" s="25"/>
      <c r="OUD7" s="25"/>
      <c r="OUE7" s="25"/>
      <c r="OUH7" s="25"/>
      <c r="OUI7" s="25"/>
      <c r="OUJ7" s="25"/>
      <c r="OUK7" s="25"/>
      <c r="OUN7" s="25"/>
      <c r="OUO7" s="25"/>
      <c r="OUP7" s="25"/>
      <c r="OUQ7" s="25"/>
      <c r="OUT7" s="25"/>
      <c r="OUU7" s="25"/>
      <c r="OUV7" s="25"/>
      <c r="OUW7" s="25"/>
      <c r="OUZ7" s="25"/>
      <c r="OVA7" s="25"/>
      <c r="OVB7" s="25"/>
      <c r="OVC7" s="25"/>
      <c r="OVF7" s="25"/>
      <c r="OVG7" s="25"/>
      <c r="OVH7" s="25"/>
      <c r="OVI7" s="25"/>
      <c r="OVL7" s="25"/>
      <c r="OVM7" s="25"/>
      <c r="OVN7" s="25"/>
      <c r="OVO7" s="25"/>
      <c r="OVR7" s="25"/>
      <c r="OVS7" s="25"/>
      <c r="OVT7" s="25"/>
      <c r="OVU7" s="25"/>
      <c r="OVX7" s="25"/>
      <c r="OVY7" s="25"/>
      <c r="OVZ7" s="25"/>
      <c r="OWA7" s="25"/>
      <c r="OWD7" s="25"/>
      <c r="OWE7" s="25"/>
      <c r="OWF7" s="25"/>
      <c r="OWG7" s="25"/>
      <c r="OWJ7" s="25"/>
      <c r="OWK7" s="25"/>
      <c r="OWL7" s="25"/>
      <c r="OWM7" s="25"/>
      <c r="OWP7" s="25"/>
      <c r="OWQ7" s="25"/>
      <c r="OWR7" s="25"/>
      <c r="OWS7" s="25"/>
      <c r="OWV7" s="25"/>
      <c r="OWW7" s="25"/>
      <c r="OWX7" s="25"/>
      <c r="OWY7" s="25"/>
      <c r="OXB7" s="25"/>
      <c r="OXC7" s="25"/>
      <c r="OXD7" s="25"/>
      <c r="OXE7" s="25"/>
      <c r="OXH7" s="25"/>
      <c r="OXI7" s="25"/>
      <c r="OXJ7" s="25"/>
      <c r="OXK7" s="25"/>
      <c r="OXN7" s="25"/>
      <c r="OXO7" s="25"/>
      <c r="OXP7" s="25"/>
      <c r="OXQ7" s="25"/>
      <c r="OXT7" s="25"/>
      <c r="OXU7" s="25"/>
      <c r="OXV7" s="25"/>
      <c r="OXW7" s="25"/>
      <c r="OXZ7" s="25"/>
      <c r="OYA7" s="25"/>
      <c r="OYB7" s="25"/>
      <c r="OYC7" s="25"/>
      <c r="OYF7" s="25"/>
      <c r="OYG7" s="25"/>
      <c r="OYH7" s="25"/>
      <c r="OYI7" s="25"/>
      <c r="OYL7" s="25"/>
      <c r="OYM7" s="25"/>
      <c r="OYN7" s="25"/>
      <c r="OYO7" s="25"/>
      <c r="OYR7" s="25"/>
      <c r="OYS7" s="25"/>
      <c r="OYT7" s="25"/>
      <c r="OYU7" s="25"/>
      <c r="OYX7" s="25"/>
      <c r="OYY7" s="25"/>
      <c r="OYZ7" s="25"/>
      <c r="OZA7" s="25"/>
      <c r="OZD7" s="25"/>
      <c r="OZE7" s="25"/>
      <c r="OZF7" s="25"/>
      <c r="OZG7" s="25"/>
      <c r="OZJ7" s="25"/>
      <c r="OZK7" s="25"/>
      <c r="OZL7" s="25"/>
      <c r="OZM7" s="25"/>
      <c r="OZP7" s="25"/>
      <c r="OZQ7" s="25"/>
      <c r="OZR7" s="25"/>
      <c r="OZS7" s="25"/>
      <c r="OZV7" s="25"/>
      <c r="OZW7" s="25"/>
      <c r="OZX7" s="25"/>
      <c r="OZY7" s="25"/>
      <c r="PAB7" s="25"/>
      <c r="PAC7" s="25"/>
      <c r="PAD7" s="25"/>
      <c r="PAE7" s="25"/>
      <c r="PAH7" s="25"/>
      <c r="PAI7" s="25"/>
      <c r="PAJ7" s="25"/>
      <c r="PAK7" s="25"/>
      <c r="PAN7" s="25"/>
      <c r="PAO7" s="25"/>
      <c r="PAP7" s="25"/>
      <c r="PAQ7" s="25"/>
      <c r="PAT7" s="25"/>
      <c r="PAU7" s="25"/>
      <c r="PAV7" s="25"/>
      <c r="PAW7" s="25"/>
      <c r="PAZ7" s="25"/>
      <c r="PBA7" s="25"/>
      <c r="PBB7" s="25"/>
      <c r="PBC7" s="25"/>
      <c r="PBF7" s="25"/>
      <c r="PBG7" s="25"/>
      <c r="PBH7" s="25"/>
      <c r="PBI7" s="25"/>
      <c r="PBL7" s="25"/>
      <c r="PBM7" s="25"/>
      <c r="PBN7" s="25"/>
      <c r="PBO7" s="25"/>
      <c r="PBR7" s="25"/>
      <c r="PBS7" s="25"/>
      <c r="PBT7" s="25"/>
      <c r="PBU7" s="25"/>
      <c r="PBX7" s="25"/>
      <c r="PBY7" s="25"/>
      <c r="PBZ7" s="25"/>
      <c r="PCA7" s="25"/>
      <c r="PCD7" s="25"/>
      <c r="PCE7" s="25"/>
      <c r="PCF7" s="25"/>
      <c r="PCG7" s="25"/>
      <c r="PCJ7" s="25"/>
      <c r="PCK7" s="25"/>
      <c r="PCL7" s="25"/>
      <c r="PCM7" s="25"/>
      <c r="PCP7" s="25"/>
      <c r="PCQ7" s="25"/>
      <c r="PCR7" s="25"/>
      <c r="PCS7" s="25"/>
      <c r="PCV7" s="25"/>
      <c r="PCW7" s="25"/>
      <c r="PCX7" s="25"/>
      <c r="PCY7" s="25"/>
      <c r="PDB7" s="25"/>
      <c r="PDC7" s="25"/>
      <c r="PDD7" s="25"/>
      <c r="PDE7" s="25"/>
      <c r="PDH7" s="25"/>
      <c r="PDI7" s="25"/>
      <c r="PDJ7" s="25"/>
      <c r="PDK7" s="25"/>
      <c r="PDN7" s="25"/>
      <c r="PDO7" s="25"/>
      <c r="PDP7" s="25"/>
      <c r="PDQ7" s="25"/>
      <c r="PDT7" s="25"/>
      <c r="PDU7" s="25"/>
      <c r="PDV7" s="25"/>
      <c r="PDW7" s="25"/>
      <c r="PDZ7" s="25"/>
      <c r="PEA7" s="25"/>
      <c r="PEB7" s="25"/>
      <c r="PEC7" s="25"/>
      <c r="PEF7" s="25"/>
      <c r="PEG7" s="25"/>
      <c r="PEH7" s="25"/>
      <c r="PEI7" s="25"/>
      <c r="PEL7" s="25"/>
      <c r="PEM7" s="25"/>
      <c r="PEN7" s="25"/>
      <c r="PEO7" s="25"/>
      <c r="PER7" s="25"/>
      <c r="PES7" s="25"/>
      <c r="PET7" s="25"/>
      <c r="PEU7" s="25"/>
      <c r="PEX7" s="25"/>
      <c r="PEY7" s="25"/>
      <c r="PEZ7" s="25"/>
      <c r="PFA7" s="25"/>
      <c r="PFD7" s="25"/>
      <c r="PFE7" s="25"/>
      <c r="PFF7" s="25"/>
      <c r="PFG7" s="25"/>
      <c r="PFJ7" s="25"/>
      <c r="PFK7" s="25"/>
      <c r="PFL7" s="25"/>
      <c r="PFM7" s="25"/>
      <c r="PFP7" s="25"/>
      <c r="PFQ7" s="25"/>
      <c r="PFR7" s="25"/>
      <c r="PFS7" s="25"/>
      <c r="PFV7" s="25"/>
      <c r="PFW7" s="25"/>
      <c r="PFX7" s="25"/>
      <c r="PFY7" s="25"/>
      <c r="PGB7" s="25"/>
      <c r="PGC7" s="25"/>
      <c r="PGD7" s="25"/>
      <c r="PGE7" s="25"/>
      <c r="PGH7" s="25"/>
      <c r="PGI7" s="25"/>
      <c r="PGJ7" s="25"/>
      <c r="PGK7" s="25"/>
      <c r="PGN7" s="25"/>
      <c r="PGO7" s="25"/>
      <c r="PGP7" s="25"/>
      <c r="PGQ7" s="25"/>
      <c r="PGT7" s="25"/>
      <c r="PGU7" s="25"/>
      <c r="PGV7" s="25"/>
      <c r="PGW7" s="25"/>
      <c r="PGZ7" s="25"/>
      <c r="PHA7" s="25"/>
      <c r="PHB7" s="25"/>
      <c r="PHC7" s="25"/>
      <c r="PHF7" s="25"/>
      <c r="PHG7" s="25"/>
      <c r="PHH7" s="25"/>
      <c r="PHI7" s="25"/>
      <c r="PHL7" s="25"/>
      <c r="PHM7" s="25"/>
      <c r="PHN7" s="25"/>
      <c r="PHO7" s="25"/>
      <c r="PHR7" s="25"/>
      <c r="PHS7" s="25"/>
      <c r="PHT7" s="25"/>
      <c r="PHU7" s="25"/>
      <c r="PHX7" s="25"/>
      <c r="PHY7" s="25"/>
      <c r="PHZ7" s="25"/>
      <c r="PIA7" s="25"/>
      <c r="PID7" s="25"/>
      <c r="PIE7" s="25"/>
      <c r="PIF7" s="25"/>
      <c r="PIG7" s="25"/>
      <c r="PIJ7" s="25"/>
      <c r="PIK7" s="25"/>
      <c r="PIL7" s="25"/>
      <c r="PIM7" s="25"/>
      <c r="PIP7" s="25"/>
      <c r="PIQ7" s="25"/>
      <c r="PIR7" s="25"/>
      <c r="PIS7" s="25"/>
      <c r="PIV7" s="25"/>
      <c r="PIW7" s="25"/>
      <c r="PIX7" s="25"/>
      <c r="PIY7" s="25"/>
      <c r="PJB7" s="25"/>
      <c r="PJC7" s="25"/>
      <c r="PJD7" s="25"/>
      <c r="PJE7" s="25"/>
      <c r="PJH7" s="25"/>
      <c r="PJI7" s="25"/>
      <c r="PJJ7" s="25"/>
      <c r="PJK7" s="25"/>
      <c r="PJN7" s="25"/>
      <c r="PJO7" s="25"/>
      <c r="PJP7" s="25"/>
      <c r="PJQ7" s="25"/>
      <c r="PJT7" s="25"/>
      <c r="PJU7" s="25"/>
      <c r="PJV7" s="25"/>
      <c r="PJW7" s="25"/>
      <c r="PJZ7" s="25"/>
      <c r="PKA7" s="25"/>
      <c r="PKB7" s="25"/>
      <c r="PKC7" s="25"/>
      <c r="PKF7" s="25"/>
      <c r="PKG7" s="25"/>
      <c r="PKH7" s="25"/>
      <c r="PKI7" s="25"/>
      <c r="PKL7" s="25"/>
      <c r="PKM7" s="25"/>
      <c r="PKN7" s="25"/>
      <c r="PKO7" s="25"/>
      <c r="PKR7" s="25"/>
      <c r="PKS7" s="25"/>
      <c r="PKT7" s="25"/>
      <c r="PKU7" s="25"/>
      <c r="PKX7" s="25"/>
      <c r="PKY7" s="25"/>
      <c r="PKZ7" s="25"/>
      <c r="PLA7" s="25"/>
      <c r="PLD7" s="25"/>
      <c r="PLE7" s="25"/>
      <c r="PLF7" s="25"/>
      <c r="PLG7" s="25"/>
      <c r="PLJ7" s="25"/>
      <c r="PLK7" s="25"/>
      <c r="PLL7" s="25"/>
      <c r="PLM7" s="25"/>
      <c r="PLP7" s="25"/>
      <c r="PLQ7" s="25"/>
      <c r="PLR7" s="25"/>
      <c r="PLS7" s="25"/>
      <c r="PLV7" s="25"/>
      <c r="PLW7" s="25"/>
      <c r="PLX7" s="25"/>
      <c r="PLY7" s="25"/>
      <c r="PMB7" s="25"/>
      <c r="PMC7" s="25"/>
      <c r="PMD7" s="25"/>
      <c r="PME7" s="25"/>
      <c r="PMH7" s="25"/>
      <c r="PMI7" s="25"/>
      <c r="PMJ7" s="25"/>
      <c r="PMK7" s="25"/>
      <c r="PMN7" s="25"/>
      <c r="PMO7" s="25"/>
      <c r="PMP7" s="25"/>
      <c r="PMQ7" s="25"/>
      <c r="PMT7" s="25"/>
      <c r="PMU7" s="25"/>
      <c r="PMV7" s="25"/>
      <c r="PMW7" s="25"/>
      <c r="PMZ7" s="25"/>
      <c r="PNA7" s="25"/>
      <c r="PNB7" s="25"/>
      <c r="PNC7" s="25"/>
      <c r="PNF7" s="25"/>
      <c r="PNG7" s="25"/>
      <c r="PNH7" s="25"/>
      <c r="PNI7" s="25"/>
      <c r="PNL7" s="25"/>
      <c r="PNM7" s="25"/>
      <c r="PNN7" s="25"/>
      <c r="PNO7" s="25"/>
      <c r="PNR7" s="25"/>
      <c r="PNS7" s="25"/>
      <c r="PNT7" s="25"/>
      <c r="PNU7" s="25"/>
      <c r="PNX7" s="25"/>
      <c r="PNY7" s="25"/>
      <c r="PNZ7" s="25"/>
      <c r="POA7" s="25"/>
      <c r="POD7" s="25"/>
      <c r="POE7" s="25"/>
      <c r="POF7" s="25"/>
      <c r="POG7" s="25"/>
      <c r="POJ7" s="25"/>
      <c r="POK7" s="25"/>
      <c r="POL7" s="25"/>
      <c r="POM7" s="25"/>
      <c r="POP7" s="25"/>
      <c r="POQ7" s="25"/>
      <c r="POR7" s="25"/>
      <c r="POS7" s="25"/>
      <c r="POV7" s="25"/>
      <c r="POW7" s="25"/>
      <c r="POX7" s="25"/>
      <c r="POY7" s="25"/>
      <c r="PPB7" s="25"/>
      <c r="PPC7" s="25"/>
      <c r="PPD7" s="25"/>
      <c r="PPE7" s="25"/>
      <c r="PPH7" s="25"/>
      <c r="PPI7" s="25"/>
      <c r="PPJ7" s="25"/>
      <c r="PPK7" s="25"/>
      <c r="PPN7" s="25"/>
      <c r="PPO7" s="25"/>
      <c r="PPP7" s="25"/>
      <c r="PPQ7" s="25"/>
      <c r="PPT7" s="25"/>
      <c r="PPU7" s="25"/>
      <c r="PPV7" s="25"/>
      <c r="PPW7" s="25"/>
      <c r="PPZ7" s="25"/>
      <c r="PQA7" s="25"/>
      <c r="PQB7" s="25"/>
      <c r="PQC7" s="25"/>
      <c r="PQF7" s="25"/>
      <c r="PQG7" s="25"/>
      <c r="PQH7" s="25"/>
      <c r="PQI7" s="25"/>
      <c r="PQL7" s="25"/>
      <c r="PQM7" s="25"/>
      <c r="PQN7" s="25"/>
      <c r="PQO7" s="25"/>
      <c r="PQR7" s="25"/>
      <c r="PQS7" s="25"/>
      <c r="PQT7" s="25"/>
      <c r="PQU7" s="25"/>
      <c r="PQX7" s="25"/>
      <c r="PQY7" s="25"/>
      <c r="PQZ7" s="25"/>
      <c r="PRA7" s="25"/>
      <c r="PRD7" s="25"/>
      <c r="PRE7" s="25"/>
      <c r="PRF7" s="25"/>
      <c r="PRG7" s="25"/>
      <c r="PRJ7" s="25"/>
      <c r="PRK7" s="25"/>
      <c r="PRL7" s="25"/>
      <c r="PRM7" s="25"/>
      <c r="PRP7" s="25"/>
      <c r="PRQ7" s="25"/>
      <c r="PRR7" s="25"/>
      <c r="PRS7" s="25"/>
      <c r="PRV7" s="25"/>
      <c r="PRW7" s="25"/>
      <c r="PRX7" s="25"/>
      <c r="PRY7" s="25"/>
      <c r="PSB7" s="25"/>
      <c r="PSC7" s="25"/>
      <c r="PSD7" s="25"/>
      <c r="PSE7" s="25"/>
      <c r="PSH7" s="25"/>
      <c r="PSI7" s="25"/>
      <c r="PSJ7" s="25"/>
      <c r="PSK7" s="25"/>
      <c r="PSN7" s="25"/>
      <c r="PSO7" s="25"/>
      <c r="PSP7" s="25"/>
      <c r="PSQ7" s="25"/>
      <c r="PST7" s="25"/>
      <c r="PSU7" s="25"/>
      <c r="PSV7" s="25"/>
      <c r="PSW7" s="25"/>
      <c r="PSZ7" s="25"/>
      <c r="PTA7" s="25"/>
      <c r="PTB7" s="25"/>
      <c r="PTC7" s="25"/>
      <c r="PTF7" s="25"/>
      <c r="PTG7" s="25"/>
      <c r="PTH7" s="25"/>
      <c r="PTI7" s="25"/>
      <c r="PTL7" s="25"/>
      <c r="PTM7" s="25"/>
      <c r="PTN7" s="25"/>
      <c r="PTO7" s="25"/>
      <c r="PTR7" s="25"/>
      <c r="PTS7" s="25"/>
      <c r="PTT7" s="25"/>
      <c r="PTU7" s="25"/>
      <c r="PTX7" s="25"/>
      <c r="PTY7" s="25"/>
      <c r="PTZ7" s="25"/>
      <c r="PUA7" s="25"/>
      <c r="PUD7" s="25"/>
      <c r="PUE7" s="25"/>
      <c r="PUF7" s="25"/>
      <c r="PUG7" s="25"/>
      <c r="PUJ7" s="25"/>
      <c r="PUK7" s="25"/>
      <c r="PUL7" s="25"/>
      <c r="PUM7" s="25"/>
      <c r="PUP7" s="25"/>
      <c r="PUQ7" s="25"/>
      <c r="PUR7" s="25"/>
      <c r="PUS7" s="25"/>
      <c r="PUV7" s="25"/>
      <c r="PUW7" s="25"/>
      <c r="PUX7" s="25"/>
      <c r="PUY7" s="25"/>
      <c r="PVB7" s="25"/>
      <c r="PVC7" s="25"/>
      <c r="PVD7" s="25"/>
      <c r="PVE7" s="25"/>
      <c r="PVH7" s="25"/>
      <c r="PVI7" s="25"/>
      <c r="PVJ7" s="25"/>
      <c r="PVK7" s="25"/>
      <c r="PVN7" s="25"/>
      <c r="PVO7" s="25"/>
      <c r="PVP7" s="25"/>
      <c r="PVQ7" s="25"/>
      <c r="PVT7" s="25"/>
      <c r="PVU7" s="25"/>
      <c r="PVV7" s="25"/>
      <c r="PVW7" s="25"/>
      <c r="PVZ7" s="25"/>
      <c r="PWA7" s="25"/>
      <c r="PWB7" s="25"/>
      <c r="PWC7" s="25"/>
      <c r="PWF7" s="25"/>
      <c r="PWG7" s="25"/>
      <c r="PWH7" s="25"/>
      <c r="PWI7" s="25"/>
      <c r="PWL7" s="25"/>
      <c r="PWM7" s="25"/>
      <c r="PWN7" s="25"/>
      <c r="PWO7" s="25"/>
      <c r="PWR7" s="25"/>
      <c r="PWS7" s="25"/>
      <c r="PWT7" s="25"/>
      <c r="PWU7" s="25"/>
      <c r="PWX7" s="25"/>
      <c r="PWY7" s="25"/>
      <c r="PWZ7" s="25"/>
      <c r="PXA7" s="25"/>
      <c r="PXD7" s="25"/>
      <c r="PXE7" s="25"/>
      <c r="PXF7" s="25"/>
      <c r="PXG7" s="25"/>
      <c r="PXJ7" s="25"/>
      <c r="PXK7" s="25"/>
      <c r="PXL7" s="25"/>
      <c r="PXM7" s="25"/>
      <c r="PXP7" s="25"/>
      <c r="PXQ7" s="25"/>
      <c r="PXR7" s="25"/>
      <c r="PXS7" s="25"/>
      <c r="PXV7" s="25"/>
      <c r="PXW7" s="25"/>
      <c r="PXX7" s="25"/>
      <c r="PXY7" s="25"/>
      <c r="PYB7" s="25"/>
      <c r="PYC7" s="25"/>
      <c r="PYD7" s="25"/>
      <c r="PYE7" s="25"/>
      <c r="PYH7" s="25"/>
      <c r="PYI7" s="25"/>
      <c r="PYJ7" s="25"/>
      <c r="PYK7" s="25"/>
      <c r="PYN7" s="25"/>
      <c r="PYO7" s="25"/>
      <c r="PYP7" s="25"/>
      <c r="PYQ7" s="25"/>
      <c r="PYT7" s="25"/>
      <c r="PYU7" s="25"/>
      <c r="PYV7" s="25"/>
      <c r="PYW7" s="25"/>
      <c r="PYZ7" s="25"/>
      <c r="PZA7" s="25"/>
      <c r="PZB7" s="25"/>
      <c r="PZC7" s="25"/>
      <c r="PZF7" s="25"/>
      <c r="PZG7" s="25"/>
      <c r="PZH7" s="25"/>
      <c r="PZI7" s="25"/>
      <c r="PZL7" s="25"/>
      <c r="PZM7" s="25"/>
      <c r="PZN7" s="25"/>
      <c r="PZO7" s="25"/>
      <c r="PZR7" s="25"/>
      <c r="PZS7" s="25"/>
      <c r="PZT7" s="25"/>
      <c r="PZU7" s="25"/>
      <c r="PZX7" s="25"/>
      <c r="PZY7" s="25"/>
      <c r="PZZ7" s="25"/>
      <c r="QAA7" s="25"/>
      <c r="QAD7" s="25"/>
      <c r="QAE7" s="25"/>
      <c r="QAF7" s="25"/>
      <c r="QAG7" s="25"/>
      <c r="QAJ7" s="25"/>
      <c r="QAK7" s="25"/>
      <c r="QAL7" s="25"/>
      <c r="QAM7" s="25"/>
      <c r="QAP7" s="25"/>
      <c r="QAQ7" s="25"/>
      <c r="QAR7" s="25"/>
      <c r="QAS7" s="25"/>
      <c r="QAV7" s="25"/>
      <c r="QAW7" s="25"/>
      <c r="QAX7" s="25"/>
      <c r="QAY7" s="25"/>
      <c r="QBB7" s="25"/>
      <c r="QBC7" s="25"/>
      <c r="QBD7" s="25"/>
      <c r="QBE7" s="25"/>
      <c r="QBH7" s="25"/>
      <c r="QBI7" s="25"/>
      <c r="QBJ7" s="25"/>
      <c r="QBK7" s="25"/>
      <c r="QBN7" s="25"/>
      <c r="QBO7" s="25"/>
      <c r="QBP7" s="25"/>
      <c r="QBQ7" s="25"/>
      <c r="QBT7" s="25"/>
      <c r="QBU7" s="25"/>
      <c r="QBV7" s="25"/>
      <c r="QBW7" s="25"/>
      <c r="QBZ7" s="25"/>
      <c r="QCA7" s="25"/>
      <c r="QCB7" s="25"/>
      <c r="QCC7" s="25"/>
      <c r="QCF7" s="25"/>
      <c r="QCG7" s="25"/>
      <c r="QCH7" s="25"/>
      <c r="QCI7" s="25"/>
      <c r="QCL7" s="25"/>
      <c r="QCM7" s="25"/>
      <c r="QCN7" s="25"/>
      <c r="QCO7" s="25"/>
      <c r="QCR7" s="25"/>
      <c r="QCS7" s="25"/>
      <c r="QCT7" s="25"/>
      <c r="QCU7" s="25"/>
      <c r="QCX7" s="25"/>
      <c r="QCY7" s="25"/>
      <c r="QCZ7" s="25"/>
      <c r="QDA7" s="25"/>
      <c r="QDD7" s="25"/>
      <c r="QDE7" s="25"/>
      <c r="QDF7" s="25"/>
      <c r="QDG7" s="25"/>
      <c r="QDJ7" s="25"/>
      <c r="QDK7" s="25"/>
      <c r="QDL7" s="25"/>
      <c r="QDM7" s="25"/>
      <c r="QDP7" s="25"/>
      <c r="QDQ7" s="25"/>
      <c r="QDR7" s="25"/>
      <c r="QDS7" s="25"/>
      <c r="QDV7" s="25"/>
      <c r="QDW7" s="25"/>
      <c r="QDX7" s="25"/>
      <c r="QDY7" s="25"/>
      <c r="QEB7" s="25"/>
      <c r="QEC7" s="25"/>
      <c r="QED7" s="25"/>
      <c r="QEE7" s="25"/>
      <c r="QEH7" s="25"/>
      <c r="QEI7" s="25"/>
      <c r="QEJ7" s="25"/>
      <c r="QEK7" s="25"/>
      <c r="QEN7" s="25"/>
      <c r="QEO7" s="25"/>
      <c r="QEP7" s="25"/>
      <c r="QEQ7" s="25"/>
      <c r="QET7" s="25"/>
      <c r="QEU7" s="25"/>
      <c r="QEV7" s="25"/>
      <c r="QEW7" s="25"/>
      <c r="QEZ7" s="25"/>
      <c r="QFA7" s="25"/>
      <c r="QFB7" s="25"/>
      <c r="QFC7" s="25"/>
      <c r="QFF7" s="25"/>
      <c r="QFG7" s="25"/>
      <c r="QFH7" s="25"/>
      <c r="QFI7" s="25"/>
      <c r="QFL7" s="25"/>
      <c r="QFM7" s="25"/>
      <c r="QFN7" s="25"/>
      <c r="QFO7" s="25"/>
      <c r="QFR7" s="25"/>
      <c r="QFS7" s="25"/>
      <c r="QFT7" s="25"/>
      <c r="QFU7" s="25"/>
      <c r="QFX7" s="25"/>
      <c r="QFY7" s="25"/>
      <c r="QFZ7" s="25"/>
      <c r="QGA7" s="25"/>
      <c r="QGD7" s="25"/>
      <c r="QGE7" s="25"/>
      <c r="QGF7" s="25"/>
      <c r="QGG7" s="25"/>
      <c r="QGJ7" s="25"/>
      <c r="QGK7" s="25"/>
      <c r="QGL7" s="25"/>
      <c r="QGM7" s="25"/>
      <c r="QGP7" s="25"/>
      <c r="QGQ7" s="25"/>
      <c r="QGR7" s="25"/>
      <c r="QGS7" s="25"/>
      <c r="QGV7" s="25"/>
      <c r="QGW7" s="25"/>
      <c r="QGX7" s="25"/>
      <c r="QGY7" s="25"/>
      <c r="QHB7" s="25"/>
      <c r="QHC7" s="25"/>
      <c r="QHD7" s="25"/>
      <c r="QHE7" s="25"/>
      <c r="QHH7" s="25"/>
      <c r="QHI7" s="25"/>
      <c r="QHJ7" s="25"/>
      <c r="QHK7" s="25"/>
      <c r="QHN7" s="25"/>
      <c r="QHO7" s="25"/>
      <c r="QHP7" s="25"/>
      <c r="QHQ7" s="25"/>
      <c r="QHT7" s="25"/>
      <c r="QHU7" s="25"/>
      <c r="QHV7" s="25"/>
      <c r="QHW7" s="25"/>
      <c r="QHZ7" s="25"/>
      <c r="QIA7" s="25"/>
      <c r="QIB7" s="25"/>
      <c r="QIC7" s="25"/>
      <c r="QIF7" s="25"/>
      <c r="QIG7" s="25"/>
      <c r="QIH7" s="25"/>
      <c r="QII7" s="25"/>
      <c r="QIL7" s="25"/>
      <c r="QIM7" s="25"/>
      <c r="QIN7" s="25"/>
      <c r="QIO7" s="25"/>
      <c r="QIR7" s="25"/>
      <c r="QIS7" s="25"/>
      <c r="QIT7" s="25"/>
      <c r="QIU7" s="25"/>
      <c r="QIX7" s="25"/>
      <c r="QIY7" s="25"/>
      <c r="QIZ7" s="25"/>
      <c r="QJA7" s="25"/>
      <c r="QJD7" s="25"/>
      <c r="QJE7" s="25"/>
      <c r="QJF7" s="25"/>
      <c r="QJG7" s="25"/>
      <c r="QJJ7" s="25"/>
      <c r="QJK7" s="25"/>
      <c r="QJL7" s="25"/>
      <c r="QJM7" s="25"/>
      <c r="QJP7" s="25"/>
      <c r="QJQ7" s="25"/>
      <c r="QJR7" s="25"/>
      <c r="QJS7" s="25"/>
      <c r="QJV7" s="25"/>
      <c r="QJW7" s="25"/>
      <c r="QJX7" s="25"/>
      <c r="QJY7" s="25"/>
      <c r="QKB7" s="25"/>
      <c r="QKC7" s="25"/>
      <c r="QKD7" s="25"/>
      <c r="QKE7" s="25"/>
      <c r="QKH7" s="25"/>
      <c r="QKI7" s="25"/>
      <c r="QKJ7" s="25"/>
      <c r="QKK7" s="25"/>
      <c r="QKN7" s="25"/>
      <c r="QKO7" s="25"/>
      <c r="QKP7" s="25"/>
      <c r="QKQ7" s="25"/>
      <c r="QKT7" s="25"/>
      <c r="QKU7" s="25"/>
      <c r="QKV7" s="25"/>
      <c r="QKW7" s="25"/>
      <c r="QKZ7" s="25"/>
      <c r="QLA7" s="25"/>
      <c r="QLB7" s="25"/>
      <c r="QLC7" s="25"/>
      <c r="QLF7" s="25"/>
      <c r="QLG7" s="25"/>
      <c r="QLH7" s="25"/>
      <c r="QLI7" s="25"/>
      <c r="QLL7" s="25"/>
      <c r="QLM7" s="25"/>
      <c r="QLN7" s="25"/>
      <c r="QLO7" s="25"/>
      <c r="QLR7" s="25"/>
      <c r="QLS7" s="25"/>
      <c r="QLT7" s="25"/>
      <c r="QLU7" s="25"/>
      <c r="QLX7" s="25"/>
      <c r="QLY7" s="25"/>
      <c r="QLZ7" s="25"/>
      <c r="QMA7" s="25"/>
      <c r="QMD7" s="25"/>
      <c r="QME7" s="25"/>
      <c r="QMF7" s="25"/>
      <c r="QMG7" s="25"/>
      <c r="QMJ7" s="25"/>
      <c r="QMK7" s="25"/>
      <c r="QML7" s="25"/>
      <c r="QMM7" s="25"/>
      <c r="QMP7" s="25"/>
      <c r="QMQ7" s="25"/>
      <c r="QMR7" s="25"/>
      <c r="QMS7" s="25"/>
      <c r="QMV7" s="25"/>
      <c r="QMW7" s="25"/>
      <c r="QMX7" s="25"/>
      <c r="QMY7" s="25"/>
      <c r="QNB7" s="25"/>
      <c r="QNC7" s="25"/>
      <c r="QND7" s="25"/>
      <c r="QNE7" s="25"/>
      <c r="QNH7" s="25"/>
      <c r="QNI7" s="25"/>
      <c r="QNJ7" s="25"/>
      <c r="QNK7" s="25"/>
      <c r="QNN7" s="25"/>
      <c r="QNO7" s="25"/>
      <c r="QNP7" s="25"/>
      <c r="QNQ7" s="25"/>
      <c r="QNT7" s="25"/>
      <c r="QNU7" s="25"/>
      <c r="QNV7" s="25"/>
      <c r="QNW7" s="25"/>
      <c r="QNZ7" s="25"/>
      <c r="QOA7" s="25"/>
      <c r="QOB7" s="25"/>
      <c r="QOC7" s="25"/>
      <c r="QOF7" s="25"/>
      <c r="QOG7" s="25"/>
      <c r="QOH7" s="25"/>
      <c r="QOI7" s="25"/>
      <c r="QOL7" s="25"/>
      <c r="QOM7" s="25"/>
      <c r="QON7" s="25"/>
      <c r="QOO7" s="25"/>
      <c r="QOR7" s="25"/>
      <c r="QOS7" s="25"/>
      <c r="QOT7" s="25"/>
      <c r="QOU7" s="25"/>
      <c r="QOX7" s="25"/>
      <c r="QOY7" s="25"/>
      <c r="QOZ7" s="25"/>
      <c r="QPA7" s="25"/>
      <c r="QPD7" s="25"/>
      <c r="QPE7" s="25"/>
      <c r="QPF7" s="25"/>
      <c r="QPG7" s="25"/>
      <c r="QPJ7" s="25"/>
      <c r="QPK7" s="25"/>
      <c r="QPL7" s="25"/>
      <c r="QPM7" s="25"/>
      <c r="QPP7" s="25"/>
      <c r="QPQ7" s="25"/>
      <c r="QPR7" s="25"/>
      <c r="QPS7" s="25"/>
      <c r="QPV7" s="25"/>
      <c r="QPW7" s="25"/>
      <c r="QPX7" s="25"/>
      <c r="QPY7" s="25"/>
      <c r="QQB7" s="25"/>
      <c r="QQC7" s="25"/>
      <c r="QQD7" s="25"/>
      <c r="QQE7" s="25"/>
      <c r="QQH7" s="25"/>
      <c r="QQI7" s="25"/>
      <c r="QQJ7" s="25"/>
      <c r="QQK7" s="25"/>
      <c r="QQN7" s="25"/>
      <c r="QQO7" s="25"/>
      <c r="QQP7" s="25"/>
      <c r="QQQ7" s="25"/>
      <c r="QQT7" s="25"/>
      <c r="QQU7" s="25"/>
      <c r="QQV7" s="25"/>
      <c r="QQW7" s="25"/>
      <c r="QQZ7" s="25"/>
      <c r="QRA7" s="25"/>
      <c r="QRB7" s="25"/>
      <c r="QRC7" s="25"/>
      <c r="QRF7" s="25"/>
      <c r="QRG7" s="25"/>
      <c r="QRH7" s="25"/>
      <c r="QRI7" s="25"/>
      <c r="QRL7" s="25"/>
      <c r="QRM7" s="25"/>
      <c r="QRN7" s="25"/>
      <c r="QRO7" s="25"/>
      <c r="QRR7" s="25"/>
      <c r="QRS7" s="25"/>
      <c r="QRT7" s="25"/>
      <c r="QRU7" s="25"/>
      <c r="QRX7" s="25"/>
      <c r="QRY7" s="25"/>
      <c r="QRZ7" s="25"/>
      <c r="QSA7" s="25"/>
      <c r="QSD7" s="25"/>
      <c r="QSE7" s="25"/>
      <c r="QSF7" s="25"/>
      <c r="QSG7" s="25"/>
      <c r="QSJ7" s="25"/>
      <c r="QSK7" s="25"/>
      <c r="QSL7" s="25"/>
      <c r="QSM7" s="25"/>
      <c r="QSP7" s="25"/>
      <c r="QSQ7" s="25"/>
      <c r="QSR7" s="25"/>
      <c r="QSS7" s="25"/>
      <c r="QSV7" s="25"/>
      <c r="QSW7" s="25"/>
      <c r="QSX7" s="25"/>
      <c r="QSY7" s="25"/>
      <c r="QTB7" s="25"/>
      <c r="QTC7" s="25"/>
      <c r="QTD7" s="25"/>
      <c r="QTE7" s="25"/>
      <c r="QTH7" s="25"/>
      <c r="QTI7" s="25"/>
      <c r="QTJ7" s="25"/>
      <c r="QTK7" s="25"/>
      <c r="QTN7" s="25"/>
      <c r="QTO7" s="25"/>
      <c r="QTP7" s="25"/>
      <c r="QTQ7" s="25"/>
      <c r="QTT7" s="25"/>
      <c r="QTU7" s="25"/>
      <c r="QTV7" s="25"/>
      <c r="QTW7" s="25"/>
      <c r="QTZ7" s="25"/>
      <c r="QUA7" s="25"/>
      <c r="QUB7" s="25"/>
      <c r="QUC7" s="25"/>
      <c r="QUF7" s="25"/>
      <c r="QUG7" s="25"/>
      <c r="QUH7" s="25"/>
      <c r="QUI7" s="25"/>
      <c r="QUL7" s="25"/>
      <c r="QUM7" s="25"/>
      <c r="QUN7" s="25"/>
      <c r="QUO7" s="25"/>
      <c r="QUR7" s="25"/>
      <c r="QUS7" s="25"/>
      <c r="QUT7" s="25"/>
      <c r="QUU7" s="25"/>
      <c r="QUX7" s="25"/>
      <c r="QUY7" s="25"/>
      <c r="QUZ7" s="25"/>
      <c r="QVA7" s="25"/>
      <c r="QVD7" s="25"/>
      <c r="QVE7" s="25"/>
      <c r="QVF7" s="25"/>
      <c r="QVG7" s="25"/>
      <c r="QVJ7" s="25"/>
      <c r="QVK7" s="25"/>
      <c r="QVL7" s="25"/>
      <c r="QVM7" s="25"/>
      <c r="QVP7" s="25"/>
      <c r="QVQ7" s="25"/>
      <c r="QVR7" s="25"/>
      <c r="QVS7" s="25"/>
      <c r="QVV7" s="25"/>
      <c r="QVW7" s="25"/>
      <c r="QVX7" s="25"/>
      <c r="QVY7" s="25"/>
      <c r="QWB7" s="25"/>
      <c r="QWC7" s="25"/>
      <c r="QWD7" s="25"/>
      <c r="QWE7" s="25"/>
      <c r="QWH7" s="25"/>
      <c r="QWI7" s="25"/>
      <c r="QWJ7" s="25"/>
      <c r="QWK7" s="25"/>
      <c r="QWN7" s="25"/>
      <c r="QWO7" s="25"/>
      <c r="QWP7" s="25"/>
      <c r="QWQ7" s="25"/>
      <c r="QWT7" s="25"/>
      <c r="QWU7" s="25"/>
      <c r="QWV7" s="25"/>
      <c r="QWW7" s="25"/>
      <c r="QWZ7" s="25"/>
      <c r="QXA7" s="25"/>
      <c r="QXB7" s="25"/>
      <c r="QXC7" s="25"/>
      <c r="QXF7" s="25"/>
      <c r="QXG7" s="25"/>
      <c r="QXH7" s="25"/>
      <c r="QXI7" s="25"/>
      <c r="QXL7" s="25"/>
      <c r="QXM7" s="25"/>
      <c r="QXN7" s="25"/>
      <c r="QXO7" s="25"/>
      <c r="QXR7" s="25"/>
      <c r="QXS7" s="25"/>
      <c r="QXT7" s="25"/>
      <c r="QXU7" s="25"/>
      <c r="QXX7" s="25"/>
      <c r="QXY7" s="25"/>
      <c r="QXZ7" s="25"/>
      <c r="QYA7" s="25"/>
      <c r="QYD7" s="25"/>
      <c r="QYE7" s="25"/>
      <c r="QYF7" s="25"/>
      <c r="QYG7" s="25"/>
      <c r="QYJ7" s="25"/>
      <c r="QYK7" s="25"/>
      <c r="QYL7" s="25"/>
      <c r="QYM7" s="25"/>
      <c r="QYP7" s="25"/>
      <c r="QYQ7" s="25"/>
      <c r="QYR7" s="25"/>
      <c r="QYS7" s="25"/>
      <c r="QYV7" s="25"/>
      <c r="QYW7" s="25"/>
      <c r="QYX7" s="25"/>
      <c r="QYY7" s="25"/>
      <c r="QZB7" s="25"/>
      <c r="QZC7" s="25"/>
      <c r="QZD7" s="25"/>
      <c r="QZE7" s="25"/>
      <c r="QZH7" s="25"/>
      <c r="QZI7" s="25"/>
      <c r="QZJ7" s="25"/>
      <c r="QZK7" s="25"/>
      <c r="QZN7" s="25"/>
      <c r="QZO7" s="25"/>
      <c r="QZP7" s="25"/>
      <c r="QZQ7" s="25"/>
      <c r="QZT7" s="25"/>
      <c r="QZU7" s="25"/>
      <c r="QZV7" s="25"/>
      <c r="QZW7" s="25"/>
      <c r="QZZ7" s="25"/>
      <c r="RAA7" s="25"/>
      <c r="RAB7" s="25"/>
      <c r="RAC7" s="25"/>
      <c r="RAF7" s="25"/>
      <c r="RAG7" s="25"/>
      <c r="RAH7" s="25"/>
      <c r="RAI7" s="25"/>
      <c r="RAL7" s="25"/>
      <c r="RAM7" s="25"/>
      <c r="RAN7" s="25"/>
      <c r="RAO7" s="25"/>
      <c r="RAR7" s="25"/>
      <c r="RAS7" s="25"/>
      <c r="RAT7" s="25"/>
      <c r="RAU7" s="25"/>
      <c r="RAX7" s="25"/>
      <c r="RAY7" s="25"/>
      <c r="RAZ7" s="25"/>
      <c r="RBA7" s="25"/>
      <c r="RBD7" s="25"/>
      <c r="RBE7" s="25"/>
      <c r="RBF7" s="25"/>
      <c r="RBG7" s="25"/>
      <c r="RBJ7" s="25"/>
      <c r="RBK7" s="25"/>
      <c r="RBL7" s="25"/>
      <c r="RBM7" s="25"/>
      <c r="RBP7" s="25"/>
      <c r="RBQ7" s="25"/>
      <c r="RBR7" s="25"/>
      <c r="RBS7" s="25"/>
      <c r="RBV7" s="25"/>
      <c r="RBW7" s="25"/>
      <c r="RBX7" s="25"/>
      <c r="RBY7" s="25"/>
      <c r="RCB7" s="25"/>
      <c r="RCC7" s="25"/>
      <c r="RCD7" s="25"/>
      <c r="RCE7" s="25"/>
      <c r="RCH7" s="25"/>
      <c r="RCI7" s="25"/>
      <c r="RCJ7" s="25"/>
      <c r="RCK7" s="25"/>
      <c r="RCN7" s="25"/>
      <c r="RCO7" s="25"/>
      <c r="RCP7" s="25"/>
      <c r="RCQ7" s="25"/>
      <c r="RCT7" s="25"/>
      <c r="RCU7" s="25"/>
      <c r="RCV7" s="25"/>
      <c r="RCW7" s="25"/>
      <c r="RCZ7" s="25"/>
      <c r="RDA7" s="25"/>
      <c r="RDB7" s="25"/>
      <c r="RDC7" s="25"/>
      <c r="RDF7" s="25"/>
      <c r="RDG7" s="25"/>
      <c r="RDH7" s="25"/>
      <c r="RDI7" s="25"/>
      <c r="RDL7" s="25"/>
      <c r="RDM7" s="25"/>
      <c r="RDN7" s="25"/>
      <c r="RDO7" s="25"/>
      <c r="RDR7" s="25"/>
      <c r="RDS7" s="25"/>
      <c r="RDT7" s="25"/>
      <c r="RDU7" s="25"/>
      <c r="RDX7" s="25"/>
      <c r="RDY7" s="25"/>
      <c r="RDZ7" s="25"/>
      <c r="REA7" s="25"/>
      <c r="RED7" s="25"/>
      <c r="REE7" s="25"/>
      <c r="REF7" s="25"/>
      <c r="REG7" s="25"/>
      <c r="REJ7" s="25"/>
      <c r="REK7" s="25"/>
      <c r="REL7" s="25"/>
      <c r="REM7" s="25"/>
      <c r="REP7" s="25"/>
      <c r="REQ7" s="25"/>
      <c r="RER7" s="25"/>
      <c r="RES7" s="25"/>
      <c r="REV7" s="25"/>
      <c r="REW7" s="25"/>
      <c r="REX7" s="25"/>
      <c r="REY7" s="25"/>
      <c r="RFB7" s="25"/>
      <c r="RFC7" s="25"/>
      <c r="RFD7" s="25"/>
      <c r="RFE7" s="25"/>
      <c r="RFH7" s="25"/>
      <c r="RFI7" s="25"/>
      <c r="RFJ7" s="25"/>
      <c r="RFK7" s="25"/>
      <c r="RFN7" s="25"/>
      <c r="RFO7" s="25"/>
      <c r="RFP7" s="25"/>
      <c r="RFQ7" s="25"/>
      <c r="RFT7" s="25"/>
      <c r="RFU7" s="25"/>
      <c r="RFV7" s="25"/>
      <c r="RFW7" s="25"/>
      <c r="RFZ7" s="25"/>
      <c r="RGA7" s="25"/>
      <c r="RGB7" s="25"/>
      <c r="RGC7" s="25"/>
      <c r="RGF7" s="25"/>
      <c r="RGG7" s="25"/>
      <c r="RGH7" s="25"/>
      <c r="RGI7" s="25"/>
      <c r="RGL7" s="25"/>
      <c r="RGM7" s="25"/>
      <c r="RGN7" s="25"/>
      <c r="RGO7" s="25"/>
      <c r="RGR7" s="25"/>
      <c r="RGS7" s="25"/>
      <c r="RGT7" s="25"/>
      <c r="RGU7" s="25"/>
      <c r="RGX7" s="25"/>
      <c r="RGY7" s="25"/>
      <c r="RGZ7" s="25"/>
      <c r="RHA7" s="25"/>
      <c r="RHD7" s="25"/>
      <c r="RHE7" s="25"/>
      <c r="RHF7" s="25"/>
      <c r="RHG7" s="25"/>
      <c r="RHJ7" s="25"/>
      <c r="RHK7" s="25"/>
      <c r="RHL7" s="25"/>
      <c r="RHM7" s="25"/>
      <c r="RHP7" s="25"/>
      <c r="RHQ7" s="25"/>
      <c r="RHR7" s="25"/>
      <c r="RHS7" s="25"/>
      <c r="RHV7" s="25"/>
      <c r="RHW7" s="25"/>
      <c r="RHX7" s="25"/>
      <c r="RHY7" s="25"/>
      <c r="RIB7" s="25"/>
      <c r="RIC7" s="25"/>
      <c r="RID7" s="25"/>
      <c r="RIE7" s="25"/>
      <c r="RIH7" s="25"/>
      <c r="RII7" s="25"/>
      <c r="RIJ7" s="25"/>
      <c r="RIK7" s="25"/>
      <c r="RIN7" s="25"/>
      <c r="RIO7" s="25"/>
      <c r="RIP7" s="25"/>
      <c r="RIQ7" s="25"/>
      <c r="RIT7" s="25"/>
      <c r="RIU7" s="25"/>
      <c r="RIV7" s="25"/>
      <c r="RIW7" s="25"/>
      <c r="RIZ7" s="25"/>
      <c r="RJA7" s="25"/>
      <c r="RJB7" s="25"/>
      <c r="RJC7" s="25"/>
      <c r="RJF7" s="25"/>
      <c r="RJG7" s="25"/>
      <c r="RJH7" s="25"/>
      <c r="RJI7" s="25"/>
      <c r="RJL7" s="25"/>
      <c r="RJM7" s="25"/>
      <c r="RJN7" s="25"/>
      <c r="RJO7" s="25"/>
      <c r="RJR7" s="25"/>
      <c r="RJS7" s="25"/>
      <c r="RJT7" s="25"/>
      <c r="RJU7" s="25"/>
      <c r="RJX7" s="25"/>
      <c r="RJY7" s="25"/>
      <c r="RJZ7" s="25"/>
      <c r="RKA7" s="25"/>
      <c r="RKD7" s="25"/>
      <c r="RKE7" s="25"/>
      <c r="RKF7" s="25"/>
      <c r="RKG7" s="25"/>
      <c r="RKJ7" s="25"/>
      <c r="RKK7" s="25"/>
      <c r="RKL7" s="25"/>
      <c r="RKM7" s="25"/>
      <c r="RKP7" s="25"/>
      <c r="RKQ7" s="25"/>
      <c r="RKR7" s="25"/>
      <c r="RKS7" s="25"/>
      <c r="RKV7" s="25"/>
      <c r="RKW7" s="25"/>
      <c r="RKX7" s="25"/>
      <c r="RKY7" s="25"/>
      <c r="RLB7" s="25"/>
      <c r="RLC7" s="25"/>
      <c r="RLD7" s="25"/>
      <c r="RLE7" s="25"/>
      <c r="RLH7" s="25"/>
      <c r="RLI7" s="25"/>
      <c r="RLJ7" s="25"/>
      <c r="RLK7" s="25"/>
      <c r="RLN7" s="25"/>
      <c r="RLO7" s="25"/>
      <c r="RLP7" s="25"/>
      <c r="RLQ7" s="25"/>
      <c r="RLT7" s="25"/>
      <c r="RLU7" s="25"/>
      <c r="RLV7" s="25"/>
      <c r="RLW7" s="25"/>
      <c r="RLZ7" s="25"/>
      <c r="RMA7" s="25"/>
      <c r="RMB7" s="25"/>
      <c r="RMC7" s="25"/>
      <c r="RMF7" s="25"/>
      <c r="RMG7" s="25"/>
      <c r="RMH7" s="25"/>
      <c r="RMI7" s="25"/>
      <c r="RML7" s="25"/>
      <c r="RMM7" s="25"/>
      <c r="RMN7" s="25"/>
      <c r="RMO7" s="25"/>
      <c r="RMR7" s="25"/>
      <c r="RMS7" s="25"/>
      <c r="RMT7" s="25"/>
      <c r="RMU7" s="25"/>
      <c r="RMX7" s="25"/>
      <c r="RMY7" s="25"/>
      <c r="RMZ7" s="25"/>
      <c r="RNA7" s="25"/>
      <c r="RND7" s="25"/>
      <c r="RNE7" s="25"/>
      <c r="RNF7" s="25"/>
      <c r="RNG7" s="25"/>
      <c r="RNJ7" s="25"/>
      <c r="RNK7" s="25"/>
      <c r="RNL7" s="25"/>
      <c r="RNM7" s="25"/>
      <c r="RNP7" s="25"/>
      <c r="RNQ7" s="25"/>
      <c r="RNR7" s="25"/>
      <c r="RNS7" s="25"/>
      <c r="RNV7" s="25"/>
      <c r="RNW7" s="25"/>
      <c r="RNX7" s="25"/>
      <c r="RNY7" s="25"/>
      <c r="ROB7" s="25"/>
      <c r="ROC7" s="25"/>
      <c r="ROD7" s="25"/>
      <c r="ROE7" s="25"/>
      <c r="ROH7" s="25"/>
      <c r="ROI7" s="25"/>
      <c r="ROJ7" s="25"/>
      <c r="ROK7" s="25"/>
      <c r="RON7" s="25"/>
      <c r="ROO7" s="25"/>
      <c r="ROP7" s="25"/>
      <c r="ROQ7" s="25"/>
      <c r="ROT7" s="25"/>
      <c r="ROU7" s="25"/>
      <c r="ROV7" s="25"/>
      <c r="ROW7" s="25"/>
      <c r="ROZ7" s="25"/>
      <c r="RPA7" s="25"/>
      <c r="RPB7" s="25"/>
      <c r="RPC7" s="25"/>
      <c r="RPF7" s="25"/>
      <c r="RPG7" s="25"/>
      <c r="RPH7" s="25"/>
      <c r="RPI7" s="25"/>
      <c r="RPL7" s="25"/>
      <c r="RPM7" s="25"/>
      <c r="RPN7" s="25"/>
      <c r="RPO7" s="25"/>
      <c r="RPR7" s="25"/>
      <c r="RPS7" s="25"/>
      <c r="RPT7" s="25"/>
      <c r="RPU7" s="25"/>
      <c r="RPX7" s="25"/>
      <c r="RPY7" s="25"/>
      <c r="RPZ7" s="25"/>
      <c r="RQA7" s="25"/>
      <c r="RQD7" s="25"/>
      <c r="RQE7" s="25"/>
      <c r="RQF7" s="25"/>
      <c r="RQG7" s="25"/>
      <c r="RQJ7" s="25"/>
      <c r="RQK7" s="25"/>
      <c r="RQL7" s="25"/>
      <c r="RQM7" s="25"/>
      <c r="RQP7" s="25"/>
      <c r="RQQ7" s="25"/>
      <c r="RQR7" s="25"/>
      <c r="RQS7" s="25"/>
      <c r="RQV7" s="25"/>
      <c r="RQW7" s="25"/>
      <c r="RQX7" s="25"/>
      <c r="RQY7" s="25"/>
      <c r="RRB7" s="25"/>
      <c r="RRC7" s="25"/>
      <c r="RRD7" s="25"/>
      <c r="RRE7" s="25"/>
      <c r="RRH7" s="25"/>
      <c r="RRI7" s="25"/>
      <c r="RRJ7" s="25"/>
      <c r="RRK7" s="25"/>
      <c r="RRN7" s="25"/>
      <c r="RRO7" s="25"/>
      <c r="RRP7" s="25"/>
      <c r="RRQ7" s="25"/>
      <c r="RRT7" s="25"/>
      <c r="RRU7" s="25"/>
      <c r="RRV7" s="25"/>
      <c r="RRW7" s="25"/>
      <c r="RRZ7" s="25"/>
      <c r="RSA7" s="25"/>
      <c r="RSB7" s="25"/>
      <c r="RSC7" s="25"/>
      <c r="RSF7" s="25"/>
      <c r="RSG7" s="25"/>
      <c r="RSH7" s="25"/>
      <c r="RSI7" s="25"/>
      <c r="RSL7" s="25"/>
      <c r="RSM7" s="25"/>
      <c r="RSN7" s="25"/>
      <c r="RSO7" s="25"/>
      <c r="RSR7" s="25"/>
      <c r="RSS7" s="25"/>
      <c r="RST7" s="25"/>
      <c r="RSU7" s="25"/>
      <c r="RSX7" s="25"/>
      <c r="RSY7" s="25"/>
      <c r="RSZ7" s="25"/>
      <c r="RTA7" s="25"/>
      <c r="RTD7" s="25"/>
      <c r="RTE7" s="25"/>
      <c r="RTF7" s="25"/>
      <c r="RTG7" s="25"/>
      <c r="RTJ7" s="25"/>
      <c r="RTK7" s="25"/>
      <c r="RTL7" s="25"/>
      <c r="RTM7" s="25"/>
      <c r="RTP7" s="25"/>
      <c r="RTQ7" s="25"/>
      <c r="RTR7" s="25"/>
      <c r="RTS7" s="25"/>
      <c r="RTV7" s="25"/>
      <c r="RTW7" s="25"/>
      <c r="RTX7" s="25"/>
      <c r="RTY7" s="25"/>
      <c r="RUB7" s="25"/>
      <c r="RUC7" s="25"/>
      <c r="RUD7" s="25"/>
      <c r="RUE7" s="25"/>
      <c r="RUH7" s="25"/>
      <c r="RUI7" s="25"/>
      <c r="RUJ7" s="25"/>
      <c r="RUK7" s="25"/>
      <c r="RUN7" s="25"/>
      <c r="RUO7" s="25"/>
      <c r="RUP7" s="25"/>
      <c r="RUQ7" s="25"/>
      <c r="RUT7" s="25"/>
      <c r="RUU7" s="25"/>
      <c r="RUV7" s="25"/>
      <c r="RUW7" s="25"/>
      <c r="RUZ7" s="25"/>
      <c r="RVA7" s="25"/>
      <c r="RVB7" s="25"/>
      <c r="RVC7" s="25"/>
      <c r="RVF7" s="25"/>
      <c r="RVG7" s="25"/>
      <c r="RVH7" s="25"/>
      <c r="RVI7" s="25"/>
      <c r="RVL7" s="25"/>
      <c r="RVM7" s="25"/>
      <c r="RVN7" s="25"/>
      <c r="RVO7" s="25"/>
      <c r="RVR7" s="25"/>
      <c r="RVS7" s="25"/>
      <c r="RVT7" s="25"/>
      <c r="RVU7" s="25"/>
      <c r="RVX7" s="25"/>
      <c r="RVY7" s="25"/>
      <c r="RVZ7" s="25"/>
      <c r="RWA7" s="25"/>
      <c r="RWD7" s="25"/>
      <c r="RWE7" s="25"/>
      <c r="RWF7" s="25"/>
      <c r="RWG7" s="25"/>
      <c r="RWJ7" s="25"/>
      <c r="RWK7" s="25"/>
      <c r="RWL7" s="25"/>
      <c r="RWM7" s="25"/>
      <c r="RWP7" s="25"/>
      <c r="RWQ7" s="25"/>
      <c r="RWR7" s="25"/>
      <c r="RWS7" s="25"/>
      <c r="RWV7" s="25"/>
      <c r="RWW7" s="25"/>
      <c r="RWX7" s="25"/>
      <c r="RWY7" s="25"/>
      <c r="RXB7" s="25"/>
      <c r="RXC7" s="25"/>
      <c r="RXD7" s="25"/>
      <c r="RXE7" s="25"/>
      <c r="RXH7" s="25"/>
      <c r="RXI7" s="25"/>
      <c r="RXJ7" s="25"/>
      <c r="RXK7" s="25"/>
      <c r="RXN7" s="25"/>
      <c r="RXO7" s="25"/>
      <c r="RXP7" s="25"/>
      <c r="RXQ7" s="25"/>
      <c r="RXT7" s="25"/>
      <c r="RXU7" s="25"/>
      <c r="RXV7" s="25"/>
      <c r="RXW7" s="25"/>
      <c r="RXZ7" s="25"/>
      <c r="RYA7" s="25"/>
      <c r="RYB7" s="25"/>
      <c r="RYC7" s="25"/>
      <c r="RYF7" s="25"/>
      <c r="RYG7" s="25"/>
      <c r="RYH7" s="25"/>
      <c r="RYI7" s="25"/>
      <c r="RYL7" s="25"/>
      <c r="RYM7" s="25"/>
      <c r="RYN7" s="25"/>
      <c r="RYO7" s="25"/>
      <c r="RYR7" s="25"/>
      <c r="RYS7" s="25"/>
      <c r="RYT7" s="25"/>
      <c r="RYU7" s="25"/>
      <c r="RYX7" s="25"/>
      <c r="RYY7" s="25"/>
      <c r="RYZ7" s="25"/>
      <c r="RZA7" s="25"/>
      <c r="RZD7" s="25"/>
      <c r="RZE7" s="25"/>
      <c r="RZF7" s="25"/>
      <c r="RZG7" s="25"/>
      <c r="RZJ7" s="25"/>
      <c r="RZK7" s="25"/>
      <c r="RZL7" s="25"/>
      <c r="RZM7" s="25"/>
      <c r="RZP7" s="25"/>
      <c r="RZQ7" s="25"/>
      <c r="RZR7" s="25"/>
      <c r="RZS7" s="25"/>
      <c r="RZV7" s="25"/>
      <c r="RZW7" s="25"/>
      <c r="RZX7" s="25"/>
      <c r="RZY7" s="25"/>
      <c r="SAB7" s="25"/>
      <c r="SAC7" s="25"/>
      <c r="SAD7" s="25"/>
      <c r="SAE7" s="25"/>
      <c r="SAH7" s="25"/>
      <c r="SAI7" s="25"/>
      <c r="SAJ7" s="25"/>
      <c r="SAK7" s="25"/>
      <c r="SAN7" s="25"/>
      <c r="SAO7" s="25"/>
      <c r="SAP7" s="25"/>
      <c r="SAQ7" s="25"/>
      <c r="SAT7" s="25"/>
      <c r="SAU7" s="25"/>
      <c r="SAV7" s="25"/>
      <c r="SAW7" s="25"/>
      <c r="SAZ7" s="25"/>
      <c r="SBA7" s="25"/>
      <c r="SBB7" s="25"/>
      <c r="SBC7" s="25"/>
      <c r="SBF7" s="25"/>
      <c r="SBG7" s="25"/>
      <c r="SBH7" s="25"/>
      <c r="SBI7" s="25"/>
      <c r="SBL7" s="25"/>
      <c r="SBM7" s="25"/>
      <c r="SBN7" s="25"/>
      <c r="SBO7" s="25"/>
      <c r="SBR7" s="25"/>
      <c r="SBS7" s="25"/>
      <c r="SBT7" s="25"/>
      <c r="SBU7" s="25"/>
      <c r="SBX7" s="25"/>
      <c r="SBY7" s="25"/>
      <c r="SBZ7" s="25"/>
      <c r="SCA7" s="25"/>
      <c r="SCD7" s="25"/>
      <c r="SCE7" s="25"/>
      <c r="SCF7" s="25"/>
      <c r="SCG7" s="25"/>
      <c r="SCJ7" s="25"/>
      <c r="SCK7" s="25"/>
      <c r="SCL7" s="25"/>
      <c r="SCM7" s="25"/>
      <c r="SCP7" s="25"/>
      <c r="SCQ7" s="25"/>
      <c r="SCR7" s="25"/>
      <c r="SCS7" s="25"/>
      <c r="SCV7" s="25"/>
      <c r="SCW7" s="25"/>
      <c r="SCX7" s="25"/>
      <c r="SCY7" s="25"/>
      <c r="SDB7" s="25"/>
      <c r="SDC7" s="25"/>
      <c r="SDD7" s="25"/>
      <c r="SDE7" s="25"/>
      <c r="SDH7" s="25"/>
      <c r="SDI7" s="25"/>
      <c r="SDJ7" s="25"/>
      <c r="SDK7" s="25"/>
      <c r="SDN7" s="25"/>
      <c r="SDO7" s="25"/>
      <c r="SDP7" s="25"/>
      <c r="SDQ7" s="25"/>
      <c r="SDT7" s="25"/>
      <c r="SDU7" s="25"/>
      <c r="SDV7" s="25"/>
      <c r="SDW7" s="25"/>
      <c r="SDZ7" s="25"/>
      <c r="SEA7" s="25"/>
      <c r="SEB7" s="25"/>
      <c r="SEC7" s="25"/>
      <c r="SEF7" s="25"/>
      <c r="SEG7" s="25"/>
      <c r="SEH7" s="25"/>
      <c r="SEI7" s="25"/>
      <c r="SEL7" s="25"/>
      <c r="SEM7" s="25"/>
      <c r="SEN7" s="25"/>
      <c r="SEO7" s="25"/>
      <c r="SER7" s="25"/>
      <c r="SES7" s="25"/>
      <c r="SET7" s="25"/>
      <c r="SEU7" s="25"/>
      <c r="SEX7" s="25"/>
      <c r="SEY7" s="25"/>
      <c r="SEZ7" s="25"/>
      <c r="SFA7" s="25"/>
      <c r="SFD7" s="25"/>
      <c r="SFE7" s="25"/>
      <c r="SFF7" s="25"/>
      <c r="SFG7" s="25"/>
      <c r="SFJ7" s="25"/>
      <c r="SFK7" s="25"/>
      <c r="SFL7" s="25"/>
      <c r="SFM7" s="25"/>
      <c r="SFP7" s="25"/>
      <c r="SFQ7" s="25"/>
      <c r="SFR7" s="25"/>
      <c r="SFS7" s="25"/>
      <c r="SFV7" s="25"/>
      <c r="SFW7" s="25"/>
      <c r="SFX7" s="25"/>
      <c r="SFY7" s="25"/>
      <c r="SGB7" s="25"/>
      <c r="SGC7" s="25"/>
      <c r="SGD7" s="25"/>
      <c r="SGE7" s="25"/>
      <c r="SGH7" s="25"/>
      <c r="SGI7" s="25"/>
      <c r="SGJ7" s="25"/>
      <c r="SGK7" s="25"/>
      <c r="SGN7" s="25"/>
      <c r="SGO7" s="25"/>
      <c r="SGP7" s="25"/>
      <c r="SGQ7" s="25"/>
      <c r="SGT7" s="25"/>
      <c r="SGU7" s="25"/>
      <c r="SGV7" s="25"/>
      <c r="SGW7" s="25"/>
      <c r="SGZ7" s="25"/>
      <c r="SHA7" s="25"/>
      <c r="SHB7" s="25"/>
      <c r="SHC7" s="25"/>
      <c r="SHF7" s="25"/>
      <c r="SHG7" s="25"/>
      <c r="SHH7" s="25"/>
      <c r="SHI7" s="25"/>
      <c r="SHL7" s="25"/>
      <c r="SHM7" s="25"/>
      <c r="SHN7" s="25"/>
      <c r="SHO7" s="25"/>
      <c r="SHR7" s="25"/>
      <c r="SHS7" s="25"/>
      <c r="SHT7" s="25"/>
      <c r="SHU7" s="25"/>
      <c r="SHX7" s="25"/>
      <c r="SHY7" s="25"/>
      <c r="SHZ7" s="25"/>
      <c r="SIA7" s="25"/>
      <c r="SID7" s="25"/>
      <c r="SIE7" s="25"/>
      <c r="SIF7" s="25"/>
      <c r="SIG7" s="25"/>
      <c r="SIJ7" s="25"/>
      <c r="SIK7" s="25"/>
      <c r="SIL7" s="25"/>
      <c r="SIM7" s="25"/>
      <c r="SIP7" s="25"/>
      <c r="SIQ7" s="25"/>
      <c r="SIR7" s="25"/>
      <c r="SIS7" s="25"/>
      <c r="SIV7" s="25"/>
      <c r="SIW7" s="25"/>
      <c r="SIX7" s="25"/>
      <c r="SIY7" s="25"/>
      <c r="SJB7" s="25"/>
      <c r="SJC7" s="25"/>
      <c r="SJD7" s="25"/>
      <c r="SJE7" s="25"/>
      <c r="SJH7" s="25"/>
      <c r="SJI7" s="25"/>
      <c r="SJJ7" s="25"/>
      <c r="SJK7" s="25"/>
      <c r="SJN7" s="25"/>
      <c r="SJO7" s="25"/>
      <c r="SJP7" s="25"/>
      <c r="SJQ7" s="25"/>
      <c r="SJT7" s="25"/>
      <c r="SJU7" s="25"/>
      <c r="SJV7" s="25"/>
      <c r="SJW7" s="25"/>
      <c r="SJZ7" s="25"/>
      <c r="SKA7" s="25"/>
      <c r="SKB7" s="25"/>
      <c r="SKC7" s="25"/>
      <c r="SKF7" s="25"/>
      <c r="SKG7" s="25"/>
      <c r="SKH7" s="25"/>
      <c r="SKI7" s="25"/>
      <c r="SKL7" s="25"/>
      <c r="SKM7" s="25"/>
      <c r="SKN7" s="25"/>
      <c r="SKO7" s="25"/>
      <c r="SKR7" s="25"/>
      <c r="SKS7" s="25"/>
      <c r="SKT7" s="25"/>
      <c r="SKU7" s="25"/>
      <c r="SKX7" s="25"/>
      <c r="SKY7" s="25"/>
      <c r="SKZ7" s="25"/>
      <c r="SLA7" s="25"/>
      <c r="SLD7" s="25"/>
      <c r="SLE7" s="25"/>
      <c r="SLF7" s="25"/>
      <c r="SLG7" s="25"/>
      <c r="SLJ7" s="25"/>
      <c r="SLK7" s="25"/>
      <c r="SLL7" s="25"/>
      <c r="SLM7" s="25"/>
      <c r="SLP7" s="25"/>
      <c r="SLQ7" s="25"/>
      <c r="SLR7" s="25"/>
      <c r="SLS7" s="25"/>
      <c r="SLV7" s="25"/>
      <c r="SLW7" s="25"/>
      <c r="SLX7" s="25"/>
      <c r="SLY7" s="25"/>
      <c r="SMB7" s="25"/>
      <c r="SMC7" s="25"/>
      <c r="SMD7" s="25"/>
      <c r="SME7" s="25"/>
      <c r="SMH7" s="25"/>
      <c r="SMI7" s="25"/>
      <c r="SMJ7" s="25"/>
      <c r="SMK7" s="25"/>
      <c r="SMN7" s="25"/>
      <c r="SMO7" s="25"/>
      <c r="SMP7" s="25"/>
      <c r="SMQ7" s="25"/>
      <c r="SMT7" s="25"/>
      <c r="SMU7" s="25"/>
      <c r="SMV7" s="25"/>
      <c r="SMW7" s="25"/>
      <c r="SMZ7" s="25"/>
      <c r="SNA7" s="25"/>
      <c r="SNB7" s="25"/>
      <c r="SNC7" s="25"/>
      <c r="SNF7" s="25"/>
      <c r="SNG7" s="25"/>
      <c r="SNH7" s="25"/>
      <c r="SNI7" s="25"/>
      <c r="SNL7" s="25"/>
      <c r="SNM7" s="25"/>
      <c r="SNN7" s="25"/>
      <c r="SNO7" s="25"/>
      <c r="SNR7" s="25"/>
      <c r="SNS7" s="25"/>
      <c r="SNT7" s="25"/>
      <c r="SNU7" s="25"/>
      <c r="SNX7" s="25"/>
      <c r="SNY7" s="25"/>
      <c r="SNZ7" s="25"/>
      <c r="SOA7" s="25"/>
      <c r="SOD7" s="25"/>
      <c r="SOE7" s="25"/>
      <c r="SOF7" s="25"/>
      <c r="SOG7" s="25"/>
      <c r="SOJ7" s="25"/>
      <c r="SOK7" s="25"/>
      <c r="SOL7" s="25"/>
      <c r="SOM7" s="25"/>
      <c r="SOP7" s="25"/>
      <c r="SOQ7" s="25"/>
      <c r="SOR7" s="25"/>
      <c r="SOS7" s="25"/>
      <c r="SOV7" s="25"/>
      <c r="SOW7" s="25"/>
      <c r="SOX7" s="25"/>
      <c r="SOY7" s="25"/>
      <c r="SPB7" s="25"/>
      <c r="SPC7" s="25"/>
      <c r="SPD7" s="25"/>
      <c r="SPE7" s="25"/>
      <c r="SPH7" s="25"/>
      <c r="SPI7" s="25"/>
      <c r="SPJ7" s="25"/>
      <c r="SPK7" s="25"/>
      <c r="SPN7" s="25"/>
      <c r="SPO7" s="25"/>
      <c r="SPP7" s="25"/>
      <c r="SPQ7" s="25"/>
      <c r="SPT7" s="25"/>
      <c r="SPU7" s="25"/>
      <c r="SPV7" s="25"/>
      <c r="SPW7" s="25"/>
      <c r="SPZ7" s="25"/>
      <c r="SQA7" s="25"/>
      <c r="SQB7" s="25"/>
      <c r="SQC7" s="25"/>
      <c r="SQF7" s="25"/>
      <c r="SQG7" s="25"/>
      <c r="SQH7" s="25"/>
      <c r="SQI7" s="25"/>
      <c r="SQL7" s="25"/>
      <c r="SQM7" s="25"/>
      <c r="SQN7" s="25"/>
      <c r="SQO7" s="25"/>
      <c r="SQR7" s="25"/>
      <c r="SQS7" s="25"/>
      <c r="SQT7" s="25"/>
      <c r="SQU7" s="25"/>
      <c r="SQX7" s="25"/>
      <c r="SQY7" s="25"/>
      <c r="SQZ7" s="25"/>
      <c r="SRA7" s="25"/>
      <c r="SRD7" s="25"/>
      <c r="SRE7" s="25"/>
      <c r="SRF7" s="25"/>
      <c r="SRG7" s="25"/>
      <c r="SRJ7" s="25"/>
      <c r="SRK7" s="25"/>
      <c r="SRL7" s="25"/>
      <c r="SRM7" s="25"/>
      <c r="SRP7" s="25"/>
      <c r="SRQ7" s="25"/>
      <c r="SRR7" s="25"/>
      <c r="SRS7" s="25"/>
      <c r="SRV7" s="25"/>
      <c r="SRW7" s="25"/>
      <c r="SRX7" s="25"/>
      <c r="SRY7" s="25"/>
      <c r="SSB7" s="25"/>
      <c r="SSC7" s="25"/>
      <c r="SSD7" s="25"/>
      <c r="SSE7" s="25"/>
      <c r="SSH7" s="25"/>
      <c r="SSI7" s="25"/>
      <c r="SSJ7" s="25"/>
      <c r="SSK7" s="25"/>
      <c r="SSN7" s="25"/>
      <c r="SSO7" s="25"/>
      <c r="SSP7" s="25"/>
      <c r="SSQ7" s="25"/>
      <c r="SST7" s="25"/>
      <c r="SSU7" s="25"/>
      <c r="SSV7" s="25"/>
      <c r="SSW7" s="25"/>
      <c r="SSZ7" s="25"/>
      <c r="STA7" s="25"/>
      <c r="STB7" s="25"/>
      <c r="STC7" s="25"/>
      <c r="STF7" s="25"/>
      <c r="STG7" s="25"/>
      <c r="STH7" s="25"/>
      <c r="STI7" s="25"/>
      <c r="STL7" s="25"/>
      <c r="STM7" s="25"/>
      <c r="STN7" s="25"/>
      <c r="STO7" s="25"/>
      <c r="STR7" s="25"/>
      <c r="STS7" s="25"/>
      <c r="STT7" s="25"/>
      <c r="STU7" s="25"/>
      <c r="STX7" s="25"/>
      <c r="STY7" s="25"/>
      <c r="STZ7" s="25"/>
      <c r="SUA7" s="25"/>
      <c r="SUD7" s="25"/>
      <c r="SUE7" s="25"/>
      <c r="SUF7" s="25"/>
      <c r="SUG7" s="25"/>
      <c r="SUJ7" s="25"/>
      <c r="SUK7" s="25"/>
      <c r="SUL7" s="25"/>
      <c r="SUM7" s="25"/>
      <c r="SUP7" s="25"/>
      <c r="SUQ7" s="25"/>
      <c r="SUR7" s="25"/>
      <c r="SUS7" s="25"/>
      <c r="SUV7" s="25"/>
      <c r="SUW7" s="25"/>
      <c r="SUX7" s="25"/>
      <c r="SUY7" s="25"/>
      <c r="SVB7" s="25"/>
      <c r="SVC7" s="25"/>
      <c r="SVD7" s="25"/>
      <c r="SVE7" s="25"/>
      <c r="SVH7" s="25"/>
      <c r="SVI7" s="25"/>
      <c r="SVJ7" s="25"/>
      <c r="SVK7" s="25"/>
      <c r="SVN7" s="25"/>
      <c r="SVO7" s="25"/>
      <c r="SVP7" s="25"/>
      <c r="SVQ7" s="25"/>
      <c r="SVT7" s="25"/>
      <c r="SVU7" s="25"/>
      <c r="SVV7" s="25"/>
      <c r="SVW7" s="25"/>
      <c r="SVZ7" s="25"/>
      <c r="SWA7" s="25"/>
      <c r="SWB7" s="25"/>
      <c r="SWC7" s="25"/>
      <c r="SWF7" s="25"/>
      <c r="SWG7" s="25"/>
      <c r="SWH7" s="25"/>
      <c r="SWI7" s="25"/>
      <c r="SWL7" s="25"/>
      <c r="SWM7" s="25"/>
      <c r="SWN7" s="25"/>
      <c r="SWO7" s="25"/>
      <c r="SWR7" s="25"/>
      <c r="SWS7" s="25"/>
      <c r="SWT7" s="25"/>
      <c r="SWU7" s="25"/>
      <c r="SWX7" s="25"/>
      <c r="SWY7" s="25"/>
      <c r="SWZ7" s="25"/>
      <c r="SXA7" s="25"/>
      <c r="SXD7" s="25"/>
      <c r="SXE7" s="25"/>
      <c r="SXF7" s="25"/>
      <c r="SXG7" s="25"/>
      <c r="SXJ7" s="25"/>
      <c r="SXK7" s="25"/>
      <c r="SXL7" s="25"/>
      <c r="SXM7" s="25"/>
      <c r="SXP7" s="25"/>
      <c r="SXQ7" s="25"/>
      <c r="SXR7" s="25"/>
      <c r="SXS7" s="25"/>
      <c r="SXV7" s="25"/>
      <c r="SXW7" s="25"/>
      <c r="SXX7" s="25"/>
      <c r="SXY7" s="25"/>
      <c r="SYB7" s="25"/>
      <c r="SYC7" s="25"/>
      <c r="SYD7" s="25"/>
      <c r="SYE7" s="25"/>
      <c r="SYH7" s="25"/>
      <c r="SYI7" s="25"/>
      <c r="SYJ7" s="25"/>
      <c r="SYK7" s="25"/>
      <c r="SYN7" s="25"/>
      <c r="SYO7" s="25"/>
      <c r="SYP7" s="25"/>
      <c r="SYQ7" s="25"/>
      <c r="SYT7" s="25"/>
      <c r="SYU7" s="25"/>
      <c r="SYV7" s="25"/>
      <c r="SYW7" s="25"/>
      <c r="SYZ7" s="25"/>
      <c r="SZA7" s="25"/>
      <c r="SZB7" s="25"/>
      <c r="SZC7" s="25"/>
      <c r="SZF7" s="25"/>
      <c r="SZG7" s="25"/>
      <c r="SZH7" s="25"/>
      <c r="SZI7" s="25"/>
      <c r="SZL7" s="25"/>
      <c r="SZM7" s="25"/>
      <c r="SZN7" s="25"/>
      <c r="SZO7" s="25"/>
      <c r="SZR7" s="25"/>
      <c r="SZS7" s="25"/>
      <c r="SZT7" s="25"/>
      <c r="SZU7" s="25"/>
      <c r="SZX7" s="25"/>
      <c r="SZY7" s="25"/>
      <c r="SZZ7" s="25"/>
      <c r="TAA7" s="25"/>
      <c r="TAD7" s="25"/>
      <c r="TAE7" s="25"/>
      <c r="TAF7" s="25"/>
      <c r="TAG7" s="25"/>
      <c r="TAJ7" s="25"/>
      <c r="TAK7" s="25"/>
      <c r="TAL7" s="25"/>
      <c r="TAM7" s="25"/>
      <c r="TAP7" s="25"/>
      <c r="TAQ7" s="25"/>
      <c r="TAR7" s="25"/>
      <c r="TAS7" s="25"/>
      <c r="TAV7" s="25"/>
      <c r="TAW7" s="25"/>
      <c r="TAX7" s="25"/>
      <c r="TAY7" s="25"/>
      <c r="TBB7" s="25"/>
      <c r="TBC7" s="25"/>
      <c r="TBD7" s="25"/>
      <c r="TBE7" s="25"/>
      <c r="TBH7" s="25"/>
      <c r="TBI7" s="25"/>
      <c r="TBJ7" s="25"/>
      <c r="TBK7" s="25"/>
      <c r="TBN7" s="25"/>
      <c r="TBO7" s="25"/>
      <c r="TBP7" s="25"/>
      <c r="TBQ7" s="25"/>
      <c r="TBT7" s="25"/>
      <c r="TBU7" s="25"/>
      <c r="TBV7" s="25"/>
      <c r="TBW7" s="25"/>
      <c r="TBZ7" s="25"/>
      <c r="TCA7" s="25"/>
      <c r="TCB7" s="25"/>
      <c r="TCC7" s="25"/>
      <c r="TCF7" s="25"/>
      <c r="TCG7" s="25"/>
      <c r="TCH7" s="25"/>
      <c r="TCI7" s="25"/>
      <c r="TCL7" s="25"/>
      <c r="TCM7" s="25"/>
      <c r="TCN7" s="25"/>
      <c r="TCO7" s="25"/>
      <c r="TCR7" s="25"/>
      <c r="TCS7" s="25"/>
      <c r="TCT7" s="25"/>
      <c r="TCU7" s="25"/>
      <c r="TCX7" s="25"/>
      <c r="TCY7" s="25"/>
      <c r="TCZ7" s="25"/>
      <c r="TDA7" s="25"/>
      <c r="TDD7" s="25"/>
      <c r="TDE7" s="25"/>
      <c r="TDF7" s="25"/>
      <c r="TDG7" s="25"/>
      <c r="TDJ7" s="25"/>
      <c r="TDK7" s="25"/>
      <c r="TDL7" s="25"/>
      <c r="TDM7" s="25"/>
      <c r="TDP7" s="25"/>
      <c r="TDQ7" s="25"/>
      <c r="TDR7" s="25"/>
      <c r="TDS7" s="25"/>
      <c r="TDV7" s="25"/>
      <c r="TDW7" s="25"/>
      <c r="TDX7" s="25"/>
      <c r="TDY7" s="25"/>
      <c r="TEB7" s="25"/>
      <c r="TEC7" s="25"/>
      <c r="TED7" s="25"/>
      <c r="TEE7" s="25"/>
      <c r="TEH7" s="25"/>
      <c r="TEI7" s="25"/>
      <c r="TEJ7" s="25"/>
      <c r="TEK7" s="25"/>
      <c r="TEN7" s="25"/>
      <c r="TEO7" s="25"/>
      <c r="TEP7" s="25"/>
      <c r="TEQ7" s="25"/>
      <c r="TET7" s="25"/>
      <c r="TEU7" s="25"/>
      <c r="TEV7" s="25"/>
      <c r="TEW7" s="25"/>
      <c r="TEZ7" s="25"/>
      <c r="TFA7" s="25"/>
      <c r="TFB7" s="25"/>
      <c r="TFC7" s="25"/>
      <c r="TFF7" s="25"/>
      <c r="TFG7" s="25"/>
      <c r="TFH7" s="25"/>
      <c r="TFI7" s="25"/>
      <c r="TFL7" s="25"/>
      <c r="TFM7" s="25"/>
      <c r="TFN7" s="25"/>
      <c r="TFO7" s="25"/>
      <c r="TFR7" s="25"/>
      <c r="TFS7" s="25"/>
      <c r="TFT7" s="25"/>
      <c r="TFU7" s="25"/>
      <c r="TFX7" s="25"/>
      <c r="TFY7" s="25"/>
      <c r="TFZ7" s="25"/>
      <c r="TGA7" s="25"/>
      <c r="TGD7" s="25"/>
      <c r="TGE7" s="25"/>
      <c r="TGF7" s="25"/>
      <c r="TGG7" s="25"/>
      <c r="TGJ7" s="25"/>
      <c r="TGK7" s="25"/>
      <c r="TGL7" s="25"/>
      <c r="TGM7" s="25"/>
      <c r="TGP7" s="25"/>
      <c r="TGQ7" s="25"/>
      <c r="TGR7" s="25"/>
      <c r="TGS7" s="25"/>
      <c r="TGV7" s="25"/>
      <c r="TGW7" s="25"/>
      <c r="TGX7" s="25"/>
      <c r="TGY7" s="25"/>
      <c r="THB7" s="25"/>
      <c r="THC7" s="25"/>
      <c r="THD7" s="25"/>
      <c r="THE7" s="25"/>
      <c r="THH7" s="25"/>
      <c r="THI7" s="25"/>
      <c r="THJ7" s="25"/>
      <c r="THK7" s="25"/>
      <c r="THN7" s="25"/>
      <c r="THO7" s="25"/>
      <c r="THP7" s="25"/>
      <c r="THQ7" s="25"/>
      <c r="THT7" s="25"/>
      <c r="THU7" s="25"/>
      <c r="THV7" s="25"/>
      <c r="THW7" s="25"/>
      <c r="THZ7" s="25"/>
      <c r="TIA7" s="25"/>
      <c r="TIB7" s="25"/>
      <c r="TIC7" s="25"/>
      <c r="TIF7" s="25"/>
      <c r="TIG7" s="25"/>
      <c r="TIH7" s="25"/>
      <c r="TII7" s="25"/>
      <c r="TIL7" s="25"/>
      <c r="TIM7" s="25"/>
      <c r="TIN7" s="25"/>
      <c r="TIO7" s="25"/>
      <c r="TIR7" s="25"/>
      <c r="TIS7" s="25"/>
      <c r="TIT7" s="25"/>
      <c r="TIU7" s="25"/>
      <c r="TIX7" s="25"/>
      <c r="TIY7" s="25"/>
      <c r="TIZ7" s="25"/>
      <c r="TJA7" s="25"/>
      <c r="TJD7" s="25"/>
      <c r="TJE7" s="25"/>
      <c r="TJF7" s="25"/>
      <c r="TJG7" s="25"/>
      <c r="TJJ7" s="25"/>
      <c r="TJK7" s="25"/>
      <c r="TJL7" s="25"/>
      <c r="TJM7" s="25"/>
      <c r="TJP7" s="25"/>
      <c r="TJQ7" s="25"/>
      <c r="TJR7" s="25"/>
      <c r="TJS7" s="25"/>
      <c r="TJV7" s="25"/>
      <c r="TJW7" s="25"/>
      <c r="TJX7" s="25"/>
      <c r="TJY7" s="25"/>
      <c r="TKB7" s="25"/>
      <c r="TKC7" s="25"/>
      <c r="TKD7" s="25"/>
      <c r="TKE7" s="25"/>
      <c r="TKH7" s="25"/>
      <c r="TKI7" s="25"/>
      <c r="TKJ7" s="25"/>
      <c r="TKK7" s="25"/>
      <c r="TKN7" s="25"/>
      <c r="TKO7" s="25"/>
      <c r="TKP7" s="25"/>
      <c r="TKQ7" s="25"/>
      <c r="TKT7" s="25"/>
      <c r="TKU7" s="25"/>
      <c r="TKV7" s="25"/>
      <c r="TKW7" s="25"/>
      <c r="TKZ7" s="25"/>
      <c r="TLA7" s="25"/>
      <c r="TLB7" s="25"/>
      <c r="TLC7" s="25"/>
      <c r="TLF7" s="25"/>
      <c r="TLG7" s="25"/>
      <c r="TLH7" s="25"/>
      <c r="TLI7" s="25"/>
      <c r="TLL7" s="25"/>
      <c r="TLM7" s="25"/>
      <c r="TLN7" s="25"/>
      <c r="TLO7" s="25"/>
      <c r="TLR7" s="25"/>
      <c r="TLS7" s="25"/>
      <c r="TLT7" s="25"/>
      <c r="TLU7" s="25"/>
      <c r="TLX7" s="25"/>
      <c r="TLY7" s="25"/>
      <c r="TLZ7" s="25"/>
      <c r="TMA7" s="25"/>
      <c r="TMD7" s="25"/>
      <c r="TME7" s="25"/>
      <c r="TMF7" s="25"/>
      <c r="TMG7" s="25"/>
      <c r="TMJ7" s="25"/>
      <c r="TMK7" s="25"/>
      <c r="TML7" s="25"/>
      <c r="TMM7" s="25"/>
      <c r="TMP7" s="25"/>
      <c r="TMQ7" s="25"/>
      <c r="TMR7" s="25"/>
      <c r="TMS7" s="25"/>
      <c r="TMV7" s="25"/>
      <c r="TMW7" s="25"/>
      <c r="TMX7" s="25"/>
      <c r="TMY7" s="25"/>
      <c r="TNB7" s="25"/>
      <c r="TNC7" s="25"/>
      <c r="TND7" s="25"/>
      <c r="TNE7" s="25"/>
      <c r="TNH7" s="25"/>
      <c r="TNI7" s="25"/>
      <c r="TNJ7" s="25"/>
      <c r="TNK7" s="25"/>
      <c r="TNN7" s="25"/>
      <c r="TNO7" s="25"/>
      <c r="TNP7" s="25"/>
      <c r="TNQ7" s="25"/>
      <c r="TNT7" s="25"/>
      <c r="TNU7" s="25"/>
      <c r="TNV7" s="25"/>
      <c r="TNW7" s="25"/>
      <c r="TNZ7" s="25"/>
      <c r="TOA7" s="25"/>
      <c r="TOB7" s="25"/>
      <c r="TOC7" s="25"/>
      <c r="TOF7" s="25"/>
      <c r="TOG7" s="25"/>
      <c r="TOH7" s="25"/>
      <c r="TOI7" s="25"/>
      <c r="TOL7" s="25"/>
      <c r="TOM7" s="25"/>
      <c r="TON7" s="25"/>
      <c r="TOO7" s="25"/>
      <c r="TOR7" s="25"/>
      <c r="TOS7" s="25"/>
      <c r="TOT7" s="25"/>
      <c r="TOU7" s="25"/>
      <c r="TOX7" s="25"/>
      <c r="TOY7" s="25"/>
      <c r="TOZ7" s="25"/>
      <c r="TPA7" s="25"/>
      <c r="TPD7" s="25"/>
      <c r="TPE7" s="25"/>
      <c r="TPF7" s="25"/>
      <c r="TPG7" s="25"/>
      <c r="TPJ7" s="25"/>
      <c r="TPK7" s="25"/>
      <c r="TPL7" s="25"/>
      <c r="TPM7" s="25"/>
      <c r="TPP7" s="25"/>
      <c r="TPQ7" s="25"/>
      <c r="TPR7" s="25"/>
      <c r="TPS7" s="25"/>
      <c r="TPV7" s="25"/>
      <c r="TPW7" s="25"/>
      <c r="TPX7" s="25"/>
      <c r="TPY7" s="25"/>
      <c r="TQB7" s="25"/>
      <c r="TQC7" s="25"/>
      <c r="TQD7" s="25"/>
      <c r="TQE7" s="25"/>
      <c r="TQH7" s="25"/>
      <c r="TQI7" s="25"/>
      <c r="TQJ7" s="25"/>
      <c r="TQK7" s="25"/>
      <c r="TQN7" s="25"/>
      <c r="TQO7" s="25"/>
      <c r="TQP7" s="25"/>
      <c r="TQQ7" s="25"/>
      <c r="TQT7" s="25"/>
      <c r="TQU7" s="25"/>
      <c r="TQV7" s="25"/>
      <c r="TQW7" s="25"/>
      <c r="TQZ7" s="25"/>
      <c r="TRA7" s="25"/>
      <c r="TRB7" s="25"/>
      <c r="TRC7" s="25"/>
      <c r="TRF7" s="25"/>
      <c r="TRG7" s="25"/>
      <c r="TRH7" s="25"/>
      <c r="TRI7" s="25"/>
      <c r="TRL7" s="25"/>
      <c r="TRM7" s="25"/>
      <c r="TRN7" s="25"/>
      <c r="TRO7" s="25"/>
      <c r="TRR7" s="25"/>
      <c r="TRS7" s="25"/>
      <c r="TRT7" s="25"/>
      <c r="TRU7" s="25"/>
      <c r="TRX7" s="25"/>
      <c r="TRY7" s="25"/>
      <c r="TRZ7" s="25"/>
      <c r="TSA7" s="25"/>
      <c r="TSD7" s="25"/>
      <c r="TSE7" s="25"/>
      <c r="TSF7" s="25"/>
      <c r="TSG7" s="25"/>
      <c r="TSJ7" s="25"/>
      <c r="TSK7" s="25"/>
      <c r="TSL7" s="25"/>
      <c r="TSM7" s="25"/>
      <c r="TSP7" s="25"/>
      <c r="TSQ7" s="25"/>
      <c r="TSR7" s="25"/>
      <c r="TSS7" s="25"/>
      <c r="TSV7" s="25"/>
      <c r="TSW7" s="25"/>
      <c r="TSX7" s="25"/>
      <c r="TSY7" s="25"/>
      <c r="TTB7" s="25"/>
      <c r="TTC7" s="25"/>
      <c r="TTD7" s="25"/>
      <c r="TTE7" s="25"/>
      <c r="TTH7" s="25"/>
      <c r="TTI7" s="25"/>
      <c r="TTJ7" s="25"/>
      <c r="TTK7" s="25"/>
      <c r="TTN7" s="25"/>
      <c r="TTO7" s="25"/>
      <c r="TTP7" s="25"/>
      <c r="TTQ7" s="25"/>
      <c r="TTT7" s="25"/>
      <c r="TTU7" s="25"/>
      <c r="TTV7" s="25"/>
      <c r="TTW7" s="25"/>
      <c r="TTZ7" s="25"/>
      <c r="TUA7" s="25"/>
      <c r="TUB7" s="25"/>
      <c r="TUC7" s="25"/>
      <c r="TUF7" s="25"/>
      <c r="TUG7" s="25"/>
      <c r="TUH7" s="25"/>
      <c r="TUI7" s="25"/>
      <c r="TUL7" s="25"/>
      <c r="TUM7" s="25"/>
      <c r="TUN7" s="25"/>
      <c r="TUO7" s="25"/>
      <c r="TUR7" s="25"/>
      <c r="TUS7" s="25"/>
      <c r="TUT7" s="25"/>
      <c r="TUU7" s="25"/>
      <c r="TUX7" s="25"/>
      <c r="TUY7" s="25"/>
      <c r="TUZ7" s="25"/>
      <c r="TVA7" s="25"/>
      <c r="TVD7" s="25"/>
      <c r="TVE7" s="25"/>
      <c r="TVF7" s="25"/>
      <c r="TVG7" s="25"/>
      <c r="TVJ7" s="25"/>
      <c r="TVK7" s="25"/>
      <c r="TVL7" s="25"/>
      <c r="TVM7" s="25"/>
      <c r="TVP7" s="25"/>
      <c r="TVQ7" s="25"/>
      <c r="TVR7" s="25"/>
      <c r="TVS7" s="25"/>
      <c r="TVV7" s="25"/>
      <c r="TVW7" s="25"/>
      <c r="TVX7" s="25"/>
      <c r="TVY7" s="25"/>
      <c r="TWB7" s="25"/>
      <c r="TWC7" s="25"/>
      <c r="TWD7" s="25"/>
      <c r="TWE7" s="25"/>
      <c r="TWH7" s="25"/>
      <c r="TWI7" s="25"/>
      <c r="TWJ7" s="25"/>
      <c r="TWK7" s="25"/>
      <c r="TWN7" s="25"/>
      <c r="TWO7" s="25"/>
      <c r="TWP7" s="25"/>
      <c r="TWQ7" s="25"/>
      <c r="TWT7" s="25"/>
      <c r="TWU7" s="25"/>
      <c r="TWV7" s="25"/>
      <c r="TWW7" s="25"/>
      <c r="TWZ7" s="25"/>
      <c r="TXA7" s="25"/>
      <c r="TXB7" s="25"/>
      <c r="TXC7" s="25"/>
      <c r="TXF7" s="25"/>
      <c r="TXG7" s="25"/>
      <c r="TXH7" s="25"/>
      <c r="TXI7" s="25"/>
      <c r="TXL7" s="25"/>
      <c r="TXM7" s="25"/>
      <c r="TXN7" s="25"/>
      <c r="TXO7" s="25"/>
      <c r="TXR7" s="25"/>
      <c r="TXS7" s="25"/>
      <c r="TXT7" s="25"/>
      <c r="TXU7" s="25"/>
      <c r="TXX7" s="25"/>
      <c r="TXY7" s="25"/>
      <c r="TXZ7" s="25"/>
      <c r="TYA7" s="25"/>
      <c r="TYD7" s="25"/>
      <c r="TYE7" s="25"/>
      <c r="TYF7" s="25"/>
      <c r="TYG7" s="25"/>
      <c r="TYJ7" s="25"/>
      <c r="TYK7" s="25"/>
      <c r="TYL7" s="25"/>
      <c r="TYM7" s="25"/>
      <c r="TYP7" s="25"/>
      <c r="TYQ7" s="25"/>
      <c r="TYR7" s="25"/>
      <c r="TYS7" s="25"/>
      <c r="TYV7" s="25"/>
      <c r="TYW7" s="25"/>
      <c r="TYX7" s="25"/>
      <c r="TYY7" s="25"/>
      <c r="TZB7" s="25"/>
      <c r="TZC7" s="25"/>
      <c r="TZD7" s="25"/>
      <c r="TZE7" s="25"/>
      <c r="TZH7" s="25"/>
      <c r="TZI7" s="25"/>
      <c r="TZJ7" s="25"/>
      <c r="TZK7" s="25"/>
      <c r="TZN7" s="25"/>
      <c r="TZO7" s="25"/>
      <c r="TZP7" s="25"/>
      <c r="TZQ7" s="25"/>
      <c r="TZT7" s="25"/>
      <c r="TZU7" s="25"/>
      <c r="TZV7" s="25"/>
      <c r="TZW7" s="25"/>
      <c r="TZZ7" s="25"/>
      <c r="UAA7" s="25"/>
      <c r="UAB7" s="25"/>
      <c r="UAC7" s="25"/>
      <c r="UAF7" s="25"/>
      <c r="UAG7" s="25"/>
      <c r="UAH7" s="25"/>
      <c r="UAI7" s="25"/>
      <c r="UAL7" s="25"/>
      <c r="UAM7" s="25"/>
      <c r="UAN7" s="25"/>
      <c r="UAO7" s="25"/>
      <c r="UAR7" s="25"/>
      <c r="UAS7" s="25"/>
      <c r="UAT7" s="25"/>
      <c r="UAU7" s="25"/>
      <c r="UAX7" s="25"/>
      <c r="UAY7" s="25"/>
      <c r="UAZ7" s="25"/>
      <c r="UBA7" s="25"/>
      <c r="UBD7" s="25"/>
      <c r="UBE7" s="25"/>
      <c r="UBF7" s="25"/>
      <c r="UBG7" s="25"/>
      <c r="UBJ7" s="25"/>
      <c r="UBK7" s="25"/>
      <c r="UBL7" s="25"/>
      <c r="UBM7" s="25"/>
      <c r="UBP7" s="25"/>
      <c r="UBQ7" s="25"/>
      <c r="UBR7" s="25"/>
      <c r="UBS7" s="25"/>
      <c r="UBV7" s="25"/>
      <c r="UBW7" s="25"/>
      <c r="UBX7" s="25"/>
      <c r="UBY7" s="25"/>
      <c r="UCB7" s="25"/>
      <c r="UCC7" s="25"/>
      <c r="UCD7" s="25"/>
      <c r="UCE7" s="25"/>
      <c r="UCH7" s="25"/>
      <c r="UCI7" s="25"/>
      <c r="UCJ7" s="25"/>
      <c r="UCK7" s="25"/>
      <c r="UCN7" s="25"/>
      <c r="UCO7" s="25"/>
      <c r="UCP7" s="25"/>
      <c r="UCQ7" s="25"/>
      <c r="UCT7" s="25"/>
      <c r="UCU7" s="25"/>
      <c r="UCV7" s="25"/>
      <c r="UCW7" s="25"/>
      <c r="UCZ7" s="25"/>
      <c r="UDA7" s="25"/>
      <c r="UDB7" s="25"/>
      <c r="UDC7" s="25"/>
      <c r="UDF7" s="25"/>
      <c r="UDG7" s="25"/>
      <c r="UDH7" s="25"/>
      <c r="UDI7" s="25"/>
      <c r="UDL7" s="25"/>
      <c r="UDM7" s="25"/>
      <c r="UDN7" s="25"/>
      <c r="UDO7" s="25"/>
      <c r="UDR7" s="25"/>
      <c r="UDS7" s="25"/>
      <c r="UDT7" s="25"/>
      <c r="UDU7" s="25"/>
      <c r="UDX7" s="25"/>
      <c r="UDY7" s="25"/>
      <c r="UDZ7" s="25"/>
      <c r="UEA7" s="25"/>
      <c r="UED7" s="25"/>
      <c r="UEE7" s="25"/>
      <c r="UEF7" s="25"/>
      <c r="UEG7" s="25"/>
      <c r="UEJ7" s="25"/>
      <c r="UEK7" s="25"/>
      <c r="UEL7" s="25"/>
      <c r="UEM7" s="25"/>
      <c r="UEP7" s="25"/>
      <c r="UEQ7" s="25"/>
      <c r="UER7" s="25"/>
      <c r="UES7" s="25"/>
      <c r="UEV7" s="25"/>
      <c r="UEW7" s="25"/>
      <c r="UEX7" s="25"/>
      <c r="UEY7" s="25"/>
      <c r="UFB7" s="25"/>
      <c r="UFC7" s="25"/>
      <c r="UFD7" s="25"/>
      <c r="UFE7" s="25"/>
      <c r="UFH7" s="25"/>
      <c r="UFI7" s="25"/>
      <c r="UFJ7" s="25"/>
      <c r="UFK7" s="25"/>
      <c r="UFN7" s="25"/>
      <c r="UFO7" s="25"/>
      <c r="UFP7" s="25"/>
      <c r="UFQ7" s="25"/>
      <c r="UFT7" s="25"/>
      <c r="UFU7" s="25"/>
      <c r="UFV7" s="25"/>
      <c r="UFW7" s="25"/>
      <c r="UFZ7" s="25"/>
      <c r="UGA7" s="25"/>
      <c r="UGB7" s="25"/>
      <c r="UGC7" s="25"/>
      <c r="UGF7" s="25"/>
      <c r="UGG7" s="25"/>
      <c r="UGH7" s="25"/>
      <c r="UGI7" s="25"/>
      <c r="UGL7" s="25"/>
      <c r="UGM7" s="25"/>
      <c r="UGN7" s="25"/>
      <c r="UGO7" s="25"/>
      <c r="UGR7" s="25"/>
      <c r="UGS7" s="25"/>
      <c r="UGT7" s="25"/>
      <c r="UGU7" s="25"/>
      <c r="UGX7" s="25"/>
      <c r="UGY7" s="25"/>
      <c r="UGZ7" s="25"/>
      <c r="UHA7" s="25"/>
      <c r="UHD7" s="25"/>
      <c r="UHE7" s="25"/>
      <c r="UHF7" s="25"/>
      <c r="UHG7" s="25"/>
      <c r="UHJ7" s="25"/>
      <c r="UHK7" s="25"/>
      <c r="UHL7" s="25"/>
      <c r="UHM7" s="25"/>
      <c r="UHP7" s="25"/>
      <c r="UHQ7" s="25"/>
      <c r="UHR7" s="25"/>
      <c r="UHS7" s="25"/>
      <c r="UHV7" s="25"/>
      <c r="UHW7" s="25"/>
      <c r="UHX7" s="25"/>
      <c r="UHY7" s="25"/>
      <c r="UIB7" s="25"/>
      <c r="UIC7" s="25"/>
      <c r="UID7" s="25"/>
      <c r="UIE7" s="25"/>
      <c r="UIH7" s="25"/>
      <c r="UII7" s="25"/>
      <c r="UIJ7" s="25"/>
      <c r="UIK7" s="25"/>
      <c r="UIN7" s="25"/>
      <c r="UIO7" s="25"/>
      <c r="UIP7" s="25"/>
      <c r="UIQ7" s="25"/>
      <c r="UIT7" s="25"/>
      <c r="UIU7" s="25"/>
      <c r="UIV7" s="25"/>
      <c r="UIW7" s="25"/>
      <c r="UIZ7" s="25"/>
      <c r="UJA7" s="25"/>
      <c r="UJB7" s="25"/>
      <c r="UJC7" s="25"/>
      <c r="UJF7" s="25"/>
      <c r="UJG7" s="25"/>
      <c r="UJH7" s="25"/>
      <c r="UJI7" s="25"/>
      <c r="UJL7" s="25"/>
      <c r="UJM7" s="25"/>
      <c r="UJN7" s="25"/>
      <c r="UJO7" s="25"/>
      <c r="UJR7" s="25"/>
      <c r="UJS7" s="25"/>
      <c r="UJT7" s="25"/>
      <c r="UJU7" s="25"/>
      <c r="UJX7" s="25"/>
      <c r="UJY7" s="25"/>
      <c r="UJZ7" s="25"/>
      <c r="UKA7" s="25"/>
      <c r="UKD7" s="25"/>
      <c r="UKE7" s="25"/>
      <c r="UKF7" s="25"/>
      <c r="UKG7" s="25"/>
      <c r="UKJ7" s="25"/>
      <c r="UKK7" s="25"/>
      <c r="UKL7" s="25"/>
      <c r="UKM7" s="25"/>
      <c r="UKP7" s="25"/>
      <c r="UKQ7" s="25"/>
      <c r="UKR7" s="25"/>
      <c r="UKS7" s="25"/>
      <c r="UKV7" s="25"/>
      <c r="UKW7" s="25"/>
      <c r="UKX7" s="25"/>
      <c r="UKY7" s="25"/>
      <c r="ULB7" s="25"/>
      <c r="ULC7" s="25"/>
      <c r="ULD7" s="25"/>
      <c r="ULE7" s="25"/>
      <c r="ULH7" s="25"/>
      <c r="ULI7" s="25"/>
      <c r="ULJ7" s="25"/>
      <c r="ULK7" s="25"/>
      <c r="ULN7" s="25"/>
      <c r="ULO7" s="25"/>
      <c r="ULP7" s="25"/>
      <c r="ULQ7" s="25"/>
      <c r="ULT7" s="25"/>
      <c r="ULU7" s="25"/>
      <c r="ULV7" s="25"/>
      <c r="ULW7" s="25"/>
      <c r="ULZ7" s="25"/>
      <c r="UMA7" s="25"/>
      <c r="UMB7" s="25"/>
      <c r="UMC7" s="25"/>
      <c r="UMF7" s="25"/>
      <c r="UMG7" s="25"/>
      <c r="UMH7" s="25"/>
      <c r="UMI7" s="25"/>
      <c r="UML7" s="25"/>
      <c r="UMM7" s="25"/>
      <c r="UMN7" s="25"/>
      <c r="UMO7" s="25"/>
      <c r="UMR7" s="25"/>
      <c r="UMS7" s="25"/>
      <c r="UMT7" s="25"/>
      <c r="UMU7" s="25"/>
      <c r="UMX7" s="25"/>
      <c r="UMY7" s="25"/>
      <c r="UMZ7" s="25"/>
      <c r="UNA7" s="25"/>
      <c r="UND7" s="25"/>
      <c r="UNE7" s="25"/>
      <c r="UNF7" s="25"/>
      <c r="UNG7" s="25"/>
      <c r="UNJ7" s="25"/>
      <c r="UNK7" s="25"/>
      <c r="UNL7" s="25"/>
      <c r="UNM7" s="25"/>
      <c r="UNP7" s="25"/>
      <c r="UNQ7" s="25"/>
      <c r="UNR7" s="25"/>
      <c r="UNS7" s="25"/>
      <c r="UNV7" s="25"/>
      <c r="UNW7" s="25"/>
      <c r="UNX7" s="25"/>
      <c r="UNY7" s="25"/>
      <c r="UOB7" s="25"/>
      <c r="UOC7" s="25"/>
      <c r="UOD7" s="25"/>
      <c r="UOE7" s="25"/>
      <c r="UOH7" s="25"/>
      <c r="UOI7" s="25"/>
      <c r="UOJ7" s="25"/>
      <c r="UOK7" s="25"/>
      <c r="UON7" s="25"/>
      <c r="UOO7" s="25"/>
      <c r="UOP7" s="25"/>
      <c r="UOQ7" s="25"/>
      <c r="UOT7" s="25"/>
      <c r="UOU7" s="25"/>
      <c r="UOV7" s="25"/>
      <c r="UOW7" s="25"/>
      <c r="UOZ7" s="25"/>
      <c r="UPA7" s="25"/>
      <c r="UPB7" s="25"/>
      <c r="UPC7" s="25"/>
      <c r="UPF7" s="25"/>
      <c r="UPG7" s="25"/>
      <c r="UPH7" s="25"/>
      <c r="UPI7" s="25"/>
      <c r="UPL7" s="25"/>
      <c r="UPM7" s="25"/>
      <c r="UPN7" s="25"/>
      <c r="UPO7" s="25"/>
      <c r="UPR7" s="25"/>
      <c r="UPS7" s="25"/>
      <c r="UPT7" s="25"/>
      <c r="UPU7" s="25"/>
      <c r="UPX7" s="25"/>
      <c r="UPY7" s="25"/>
      <c r="UPZ7" s="25"/>
      <c r="UQA7" s="25"/>
      <c r="UQD7" s="25"/>
      <c r="UQE7" s="25"/>
      <c r="UQF7" s="25"/>
      <c r="UQG7" s="25"/>
      <c r="UQJ7" s="25"/>
      <c r="UQK7" s="25"/>
      <c r="UQL7" s="25"/>
      <c r="UQM7" s="25"/>
      <c r="UQP7" s="25"/>
      <c r="UQQ7" s="25"/>
      <c r="UQR7" s="25"/>
      <c r="UQS7" s="25"/>
      <c r="UQV7" s="25"/>
      <c r="UQW7" s="25"/>
      <c r="UQX7" s="25"/>
      <c r="UQY7" s="25"/>
      <c r="URB7" s="25"/>
      <c r="URC7" s="25"/>
      <c r="URD7" s="25"/>
      <c r="URE7" s="25"/>
      <c r="URH7" s="25"/>
      <c r="URI7" s="25"/>
      <c r="URJ7" s="25"/>
      <c r="URK7" s="25"/>
      <c r="URN7" s="25"/>
      <c r="URO7" s="25"/>
      <c r="URP7" s="25"/>
      <c r="URQ7" s="25"/>
      <c r="URT7" s="25"/>
      <c r="URU7" s="25"/>
      <c r="URV7" s="25"/>
      <c r="URW7" s="25"/>
      <c r="URZ7" s="25"/>
      <c r="USA7" s="25"/>
      <c r="USB7" s="25"/>
      <c r="USC7" s="25"/>
      <c r="USF7" s="25"/>
      <c r="USG7" s="25"/>
      <c r="USH7" s="25"/>
      <c r="USI7" s="25"/>
      <c r="USL7" s="25"/>
      <c r="USM7" s="25"/>
      <c r="USN7" s="25"/>
      <c r="USO7" s="25"/>
      <c r="USR7" s="25"/>
      <c r="USS7" s="25"/>
      <c r="UST7" s="25"/>
      <c r="USU7" s="25"/>
      <c r="USX7" s="25"/>
      <c r="USY7" s="25"/>
      <c r="USZ7" s="25"/>
      <c r="UTA7" s="25"/>
      <c r="UTD7" s="25"/>
      <c r="UTE7" s="25"/>
      <c r="UTF7" s="25"/>
      <c r="UTG7" s="25"/>
      <c r="UTJ7" s="25"/>
      <c r="UTK7" s="25"/>
      <c r="UTL7" s="25"/>
      <c r="UTM7" s="25"/>
      <c r="UTP7" s="25"/>
      <c r="UTQ7" s="25"/>
      <c r="UTR7" s="25"/>
      <c r="UTS7" s="25"/>
      <c r="UTV7" s="25"/>
      <c r="UTW7" s="25"/>
      <c r="UTX7" s="25"/>
      <c r="UTY7" s="25"/>
      <c r="UUB7" s="25"/>
      <c r="UUC7" s="25"/>
      <c r="UUD7" s="25"/>
      <c r="UUE7" s="25"/>
      <c r="UUH7" s="25"/>
      <c r="UUI7" s="25"/>
      <c r="UUJ7" s="25"/>
      <c r="UUK7" s="25"/>
      <c r="UUN7" s="25"/>
      <c r="UUO7" s="25"/>
      <c r="UUP7" s="25"/>
      <c r="UUQ7" s="25"/>
      <c r="UUT7" s="25"/>
      <c r="UUU7" s="25"/>
      <c r="UUV7" s="25"/>
      <c r="UUW7" s="25"/>
      <c r="UUZ7" s="25"/>
      <c r="UVA7" s="25"/>
      <c r="UVB7" s="25"/>
      <c r="UVC7" s="25"/>
      <c r="UVF7" s="25"/>
      <c r="UVG7" s="25"/>
      <c r="UVH7" s="25"/>
      <c r="UVI7" s="25"/>
      <c r="UVL7" s="25"/>
      <c r="UVM7" s="25"/>
      <c r="UVN7" s="25"/>
      <c r="UVO7" s="25"/>
      <c r="UVR7" s="25"/>
      <c r="UVS7" s="25"/>
      <c r="UVT7" s="25"/>
      <c r="UVU7" s="25"/>
      <c r="UVX7" s="25"/>
      <c r="UVY7" s="25"/>
      <c r="UVZ7" s="25"/>
      <c r="UWA7" s="25"/>
      <c r="UWD7" s="25"/>
      <c r="UWE7" s="25"/>
      <c r="UWF7" s="25"/>
      <c r="UWG7" s="25"/>
      <c r="UWJ7" s="25"/>
      <c r="UWK7" s="25"/>
      <c r="UWL7" s="25"/>
      <c r="UWM7" s="25"/>
      <c r="UWP7" s="25"/>
      <c r="UWQ7" s="25"/>
      <c r="UWR7" s="25"/>
      <c r="UWS7" s="25"/>
      <c r="UWV7" s="25"/>
      <c r="UWW7" s="25"/>
      <c r="UWX7" s="25"/>
      <c r="UWY7" s="25"/>
      <c r="UXB7" s="25"/>
      <c r="UXC7" s="25"/>
      <c r="UXD7" s="25"/>
      <c r="UXE7" s="25"/>
      <c r="UXH7" s="25"/>
      <c r="UXI7" s="25"/>
      <c r="UXJ7" s="25"/>
      <c r="UXK7" s="25"/>
      <c r="UXN7" s="25"/>
      <c r="UXO7" s="25"/>
      <c r="UXP7" s="25"/>
      <c r="UXQ7" s="25"/>
      <c r="UXT7" s="25"/>
      <c r="UXU7" s="25"/>
      <c r="UXV7" s="25"/>
      <c r="UXW7" s="25"/>
      <c r="UXZ7" s="25"/>
      <c r="UYA7" s="25"/>
      <c r="UYB7" s="25"/>
      <c r="UYC7" s="25"/>
      <c r="UYF7" s="25"/>
      <c r="UYG7" s="25"/>
      <c r="UYH7" s="25"/>
      <c r="UYI7" s="25"/>
      <c r="UYL7" s="25"/>
      <c r="UYM7" s="25"/>
      <c r="UYN7" s="25"/>
      <c r="UYO7" s="25"/>
      <c r="UYR7" s="25"/>
      <c r="UYS7" s="25"/>
      <c r="UYT7" s="25"/>
      <c r="UYU7" s="25"/>
      <c r="UYX7" s="25"/>
      <c r="UYY7" s="25"/>
      <c r="UYZ7" s="25"/>
      <c r="UZA7" s="25"/>
      <c r="UZD7" s="25"/>
      <c r="UZE7" s="25"/>
      <c r="UZF7" s="25"/>
      <c r="UZG7" s="25"/>
      <c r="UZJ7" s="25"/>
      <c r="UZK7" s="25"/>
      <c r="UZL7" s="25"/>
      <c r="UZM7" s="25"/>
      <c r="UZP7" s="25"/>
      <c r="UZQ7" s="25"/>
      <c r="UZR7" s="25"/>
      <c r="UZS7" s="25"/>
      <c r="UZV7" s="25"/>
      <c r="UZW7" s="25"/>
      <c r="UZX7" s="25"/>
      <c r="UZY7" s="25"/>
      <c r="VAB7" s="25"/>
      <c r="VAC7" s="25"/>
      <c r="VAD7" s="25"/>
      <c r="VAE7" s="25"/>
      <c r="VAH7" s="25"/>
      <c r="VAI7" s="25"/>
      <c r="VAJ7" s="25"/>
      <c r="VAK7" s="25"/>
      <c r="VAN7" s="25"/>
      <c r="VAO7" s="25"/>
      <c r="VAP7" s="25"/>
      <c r="VAQ7" s="25"/>
      <c r="VAT7" s="25"/>
      <c r="VAU7" s="25"/>
      <c r="VAV7" s="25"/>
      <c r="VAW7" s="25"/>
      <c r="VAZ7" s="25"/>
      <c r="VBA7" s="25"/>
      <c r="VBB7" s="25"/>
      <c r="VBC7" s="25"/>
      <c r="VBF7" s="25"/>
      <c r="VBG7" s="25"/>
      <c r="VBH7" s="25"/>
      <c r="VBI7" s="25"/>
      <c r="VBL7" s="25"/>
      <c r="VBM7" s="25"/>
      <c r="VBN7" s="25"/>
      <c r="VBO7" s="25"/>
      <c r="VBR7" s="25"/>
      <c r="VBS7" s="25"/>
      <c r="VBT7" s="25"/>
      <c r="VBU7" s="25"/>
      <c r="VBX7" s="25"/>
      <c r="VBY7" s="25"/>
      <c r="VBZ7" s="25"/>
      <c r="VCA7" s="25"/>
      <c r="VCD7" s="25"/>
      <c r="VCE7" s="25"/>
      <c r="VCF7" s="25"/>
      <c r="VCG7" s="25"/>
      <c r="VCJ7" s="25"/>
      <c r="VCK7" s="25"/>
      <c r="VCL7" s="25"/>
      <c r="VCM7" s="25"/>
      <c r="VCP7" s="25"/>
      <c r="VCQ7" s="25"/>
      <c r="VCR7" s="25"/>
      <c r="VCS7" s="25"/>
      <c r="VCV7" s="25"/>
      <c r="VCW7" s="25"/>
      <c r="VCX7" s="25"/>
      <c r="VCY7" s="25"/>
      <c r="VDB7" s="25"/>
      <c r="VDC7" s="25"/>
      <c r="VDD7" s="25"/>
      <c r="VDE7" s="25"/>
      <c r="VDH7" s="25"/>
      <c r="VDI7" s="25"/>
      <c r="VDJ7" s="25"/>
      <c r="VDK7" s="25"/>
      <c r="VDN7" s="25"/>
      <c r="VDO7" s="25"/>
      <c r="VDP7" s="25"/>
      <c r="VDQ7" s="25"/>
      <c r="VDT7" s="25"/>
      <c r="VDU7" s="25"/>
      <c r="VDV7" s="25"/>
      <c r="VDW7" s="25"/>
      <c r="VDZ7" s="25"/>
      <c r="VEA7" s="25"/>
      <c r="VEB7" s="25"/>
      <c r="VEC7" s="25"/>
      <c r="VEF7" s="25"/>
      <c r="VEG7" s="25"/>
      <c r="VEH7" s="25"/>
      <c r="VEI7" s="25"/>
      <c r="VEL7" s="25"/>
      <c r="VEM7" s="25"/>
      <c r="VEN7" s="25"/>
      <c r="VEO7" s="25"/>
      <c r="VER7" s="25"/>
      <c r="VES7" s="25"/>
      <c r="VET7" s="25"/>
      <c r="VEU7" s="25"/>
      <c r="VEX7" s="25"/>
      <c r="VEY7" s="25"/>
      <c r="VEZ7" s="25"/>
      <c r="VFA7" s="25"/>
      <c r="VFD7" s="25"/>
      <c r="VFE7" s="25"/>
      <c r="VFF7" s="25"/>
      <c r="VFG7" s="25"/>
      <c r="VFJ7" s="25"/>
      <c r="VFK7" s="25"/>
      <c r="VFL7" s="25"/>
      <c r="VFM7" s="25"/>
      <c r="VFP7" s="25"/>
      <c r="VFQ7" s="25"/>
      <c r="VFR7" s="25"/>
      <c r="VFS7" s="25"/>
      <c r="VFV7" s="25"/>
      <c r="VFW7" s="25"/>
      <c r="VFX7" s="25"/>
      <c r="VFY7" s="25"/>
      <c r="VGB7" s="25"/>
      <c r="VGC7" s="25"/>
      <c r="VGD7" s="25"/>
      <c r="VGE7" s="25"/>
      <c r="VGH7" s="25"/>
      <c r="VGI7" s="25"/>
      <c r="VGJ7" s="25"/>
      <c r="VGK7" s="25"/>
      <c r="VGN7" s="25"/>
      <c r="VGO7" s="25"/>
      <c r="VGP7" s="25"/>
      <c r="VGQ7" s="25"/>
      <c r="VGT7" s="25"/>
      <c r="VGU7" s="25"/>
      <c r="VGV7" s="25"/>
      <c r="VGW7" s="25"/>
      <c r="VGZ7" s="25"/>
      <c r="VHA7" s="25"/>
      <c r="VHB7" s="25"/>
      <c r="VHC7" s="25"/>
      <c r="VHF7" s="25"/>
      <c r="VHG7" s="25"/>
      <c r="VHH7" s="25"/>
      <c r="VHI7" s="25"/>
      <c r="VHL7" s="25"/>
      <c r="VHM7" s="25"/>
      <c r="VHN7" s="25"/>
      <c r="VHO7" s="25"/>
      <c r="VHR7" s="25"/>
      <c r="VHS7" s="25"/>
      <c r="VHT7" s="25"/>
      <c r="VHU7" s="25"/>
      <c r="VHX7" s="25"/>
      <c r="VHY7" s="25"/>
      <c r="VHZ7" s="25"/>
      <c r="VIA7" s="25"/>
      <c r="VID7" s="25"/>
      <c r="VIE7" s="25"/>
      <c r="VIF7" s="25"/>
      <c r="VIG7" s="25"/>
      <c r="VIJ7" s="25"/>
      <c r="VIK7" s="25"/>
      <c r="VIL7" s="25"/>
      <c r="VIM7" s="25"/>
      <c r="VIP7" s="25"/>
      <c r="VIQ7" s="25"/>
      <c r="VIR7" s="25"/>
      <c r="VIS7" s="25"/>
      <c r="VIV7" s="25"/>
      <c r="VIW7" s="25"/>
      <c r="VIX7" s="25"/>
      <c r="VIY7" s="25"/>
      <c r="VJB7" s="25"/>
      <c r="VJC7" s="25"/>
      <c r="VJD7" s="25"/>
      <c r="VJE7" s="25"/>
      <c r="VJH7" s="25"/>
      <c r="VJI7" s="25"/>
      <c r="VJJ7" s="25"/>
      <c r="VJK7" s="25"/>
      <c r="VJN7" s="25"/>
      <c r="VJO7" s="25"/>
      <c r="VJP7" s="25"/>
      <c r="VJQ7" s="25"/>
      <c r="VJT7" s="25"/>
      <c r="VJU7" s="25"/>
      <c r="VJV7" s="25"/>
      <c r="VJW7" s="25"/>
      <c r="VJZ7" s="25"/>
      <c r="VKA7" s="25"/>
      <c r="VKB7" s="25"/>
      <c r="VKC7" s="25"/>
      <c r="VKF7" s="25"/>
      <c r="VKG7" s="25"/>
      <c r="VKH7" s="25"/>
      <c r="VKI7" s="25"/>
      <c r="VKL7" s="25"/>
      <c r="VKM7" s="25"/>
      <c r="VKN7" s="25"/>
      <c r="VKO7" s="25"/>
      <c r="VKR7" s="25"/>
      <c r="VKS7" s="25"/>
      <c r="VKT7" s="25"/>
      <c r="VKU7" s="25"/>
      <c r="VKX7" s="25"/>
      <c r="VKY7" s="25"/>
      <c r="VKZ7" s="25"/>
      <c r="VLA7" s="25"/>
      <c r="VLD7" s="25"/>
      <c r="VLE7" s="25"/>
      <c r="VLF7" s="25"/>
      <c r="VLG7" s="25"/>
      <c r="VLJ7" s="25"/>
      <c r="VLK7" s="25"/>
      <c r="VLL7" s="25"/>
      <c r="VLM7" s="25"/>
      <c r="VLP7" s="25"/>
      <c r="VLQ7" s="25"/>
      <c r="VLR7" s="25"/>
      <c r="VLS7" s="25"/>
      <c r="VLV7" s="25"/>
      <c r="VLW7" s="25"/>
      <c r="VLX7" s="25"/>
      <c r="VLY7" s="25"/>
      <c r="VMB7" s="25"/>
      <c r="VMC7" s="25"/>
      <c r="VMD7" s="25"/>
      <c r="VME7" s="25"/>
      <c r="VMH7" s="25"/>
      <c r="VMI7" s="25"/>
      <c r="VMJ7" s="25"/>
      <c r="VMK7" s="25"/>
      <c r="VMN7" s="25"/>
      <c r="VMO7" s="25"/>
      <c r="VMP7" s="25"/>
      <c r="VMQ7" s="25"/>
      <c r="VMT7" s="25"/>
      <c r="VMU7" s="25"/>
      <c r="VMV7" s="25"/>
      <c r="VMW7" s="25"/>
      <c r="VMZ7" s="25"/>
      <c r="VNA7" s="25"/>
      <c r="VNB7" s="25"/>
      <c r="VNC7" s="25"/>
      <c r="VNF7" s="25"/>
      <c r="VNG7" s="25"/>
      <c r="VNH7" s="25"/>
      <c r="VNI7" s="25"/>
      <c r="VNL7" s="25"/>
      <c r="VNM7" s="25"/>
      <c r="VNN7" s="25"/>
      <c r="VNO7" s="25"/>
      <c r="VNR7" s="25"/>
      <c r="VNS7" s="25"/>
      <c r="VNT7" s="25"/>
      <c r="VNU7" s="25"/>
      <c r="VNX7" s="25"/>
      <c r="VNY7" s="25"/>
      <c r="VNZ7" s="25"/>
      <c r="VOA7" s="25"/>
      <c r="VOD7" s="25"/>
      <c r="VOE7" s="25"/>
      <c r="VOF7" s="25"/>
      <c r="VOG7" s="25"/>
      <c r="VOJ7" s="25"/>
      <c r="VOK7" s="25"/>
      <c r="VOL7" s="25"/>
      <c r="VOM7" s="25"/>
      <c r="VOP7" s="25"/>
      <c r="VOQ7" s="25"/>
      <c r="VOR7" s="25"/>
      <c r="VOS7" s="25"/>
      <c r="VOV7" s="25"/>
      <c r="VOW7" s="25"/>
      <c r="VOX7" s="25"/>
      <c r="VOY7" s="25"/>
      <c r="VPB7" s="25"/>
      <c r="VPC7" s="25"/>
      <c r="VPD7" s="25"/>
      <c r="VPE7" s="25"/>
      <c r="VPH7" s="25"/>
      <c r="VPI7" s="25"/>
      <c r="VPJ7" s="25"/>
      <c r="VPK7" s="25"/>
      <c r="VPN7" s="25"/>
      <c r="VPO7" s="25"/>
      <c r="VPP7" s="25"/>
      <c r="VPQ7" s="25"/>
      <c r="VPT7" s="25"/>
      <c r="VPU7" s="25"/>
      <c r="VPV7" s="25"/>
      <c r="VPW7" s="25"/>
      <c r="VPZ7" s="25"/>
      <c r="VQA7" s="25"/>
      <c r="VQB7" s="25"/>
      <c r="VQC7" s="25"/>
      <c r="VQF7" s="25"/>
      <c r="VQG7" s="25"/>
      <c r="VQH7" s="25"/>
      <c r="VQI7" s="25"/>
      <c r="VQL7" s="25"/>
      <c r="VQM7" s="25"/>
      <c r="VQN7" s="25"/>
      <c r="VQO7" s="25"/>
      <c r="VQR7" s="25"/>
      <c r="VQS7" s="25"/>
      <c r="VQT7" s="25"/>
      <c r="VQU7" s="25"/>
      <c r="VQX7" s="25"/>
      <c r="VQY7" s="25"/>
      <c r="VQZ7" s="25"/>
      <c r="VRA7" s="25"/>
      <c r="VRD7" s="25"/>
      <c r="VRE7" s="25"/>
      <c r="VRF7" s="25"/>
      <c r="VRG7" s="25"/>
      <c r="VRJ7" s="25"/>
      <c r="VRK7" s="25"/>
      <c r="VRL7" s="25"/>
      <c r="VRM7" s="25"/>
      <c r="VRP7" s="25"/>
      <c r="VRQ7" s="25"/>
      <c r="VRR7" s="25"/>
      <c r="VRS7" s="25"/>
      <c r="VRV7" s="25"/>
      <c r="VRW7" s="25"/>
      <c r="VRX7" s="25"/>
      <c r="VRY7" s="25"/>
      <c r="VSB7" s="25"/>
      <c r="VSC7" s="25"/>
      <c r="VSD7" s="25"/>
      <c r="VSE7" s="25"/>
      <c r="VSH7" s="25"/>
      <c r="VSI7" s="25"/>
      <c r="VSJ7" s="25"/>
      <c r="VSK7" s="25"/>
      <c r="VSN7" s="25"/>
      <c r="VSO7" s="25"/>
      <c r="VSP7" s="25"/>
      <c r="VSQ7" s="25"/>
      <c r="VST7" s="25"/>
      <c r="VSU7" s="25"/>
      <c r="VSV7" s="25"/>
      <c r="VSW7" s="25"/>
      <c r="VSZ7" s="25"/>
      <c r="VTA7" s="25"/>
      <c r="VTB7" s="25"/>
      <c r="VTC7" s="25"/>
      <c r="VTF7" s="25"/>
      <c r="VTG7" s="25"/>
      <c r="VTH7" s="25"/>
      <c r="VTI7" s="25"/>
      <c r="VTL7" s="25"/>
      <c r="VTM7" s="25"/>
      <c r="VTN7" s="25"/>
      <c r="VTO7" s="25"/>
      <c r="VTR7" s="25"/>
      <c r="VTS7" s="25"/>
      <c r="VTT7" s="25"/>
      <c r="VTU7" s="25"/>
      <c r="VTX7" s="25"/>
      <c r="VTY7" s="25"/>
      <c r="VTZ7" s="25"/>
      <c r="VUA7" s="25"/>
      <c r="VUD7" s="25"/>
      <c r="VUE7" s="25"/>
      <c r="VUF7" s="25"/>
      <c r="VUG7" s="25"/>
      <c r="VUJ7" s="25"/>
      <c r="VUK7" s="25"/>
      <c r="VUL7" s="25"/>
      <c r="VUM7" s="25"/>
      <c r="VUP7" s="25"/>
      <c r="VUQ7" s="25"/>
      <c r="VUR7" s="25"/>
      <c r="VUS7" s="25"/>
      <c r="VUV7" s="25"/>
      <c r="VUW7" s="25"/>
      <c r="VUX7" s="25"/>
      <c r="VUY7" s="25"/>
      <c r="VVB7" s="25"/>
      <c r="VVC7" s="25"/>
      <c r="VVD7" s="25"/>
      <c r="VVE7" s="25"/>
      <c r="VVH7" s="25"/>
      <c r="VVI7" s="25"/>
      <c r="VVJ7" s="25"/>
      <c r="VVK7" s="25"/>
      <c r="VVN7" s="25"/>
      <c r="VVO7" s="25"/>
      <c r="VVP7" s="25"/>
      <c r="VVQ7" s="25"/>
      <c r="VVT7" s="25"/>
      <c r="VVU7" s="25"/>
      <c r="VVV7" s="25"/>
      <c r="VVW7" s="25"/>
      <c r="VVZ7" s="25"/>
      <c r="VWA7" s="25"/>
      <c r="VWB7" s="25"/>
      <c r="VWC7" s="25"/>
      <c r="VWF7" s="25"/>
      <c r="VWG7" s="25"/>
      <c r="VWH7" s="25"/>
      <c r="VWI7" s="25"/>
      <c r="VWL7" s="25"/>
      <c r="VWM7" s="25"/>
      <c r="VWN7" s="25"/>
      <c r="VWO7" s="25"/>
      <c r="VWR7" s="25"/>
      <c r="VWS7" s="25"/>
      <c r="VWT7" s="25"/>
      <c r="VWU7" s="25"/>
      <c r="VWX7" s="25"/>
      <c r="VWY7" s="25"/>
      <c r="VWZ7" s="25"/>
      <c r="VXA7" s="25"/>
      <c r="VXD7" s="25"/>
      <c r="VXE7" s="25"/>
      <c r="VXF7" s="25"/>
      <c r="VXG7" s="25"/>
      <c r="VXJ7" s="25"/>
      <c r="VXK7" s="25"/>
      <c r="VXL7" s="25"/>
      <c r="VXM7" s="25"/>
      <c r="VXP7" s="25"/>
      <c r="VXQ7" s="25"/>
      <c r="VXR7" s="25"/>
      <c r="VXS7" s="25"/>
      <c r="VXV7" s="25"/>
      <c r="VXW7" s="25"/>
      <c r="VXX7" s="25"/>
      <c r="VXY7" s="25"/>
      <c r="VYB7" s="25"/>
      <c r="VYC7" s="25"/>
      <c r="VYD7" s="25"/>
      <c r="VYE7" s="25"/>
      <c r="VYH7" s="25"/>
      <c r="VYI7" s="25"/>
      <c r="VYJ7" s="25"/>
      <c r="VYK7" s="25"/>
      <c r="VYN7" s="25"/>
      <c r="VYO7" s="25"/>
      <c r="VYP7" s="25"/>
      <c r="VYQ7" s="25"/>
      <c r="VYT7" s="25"/>
      <c r="VYU7" s="25"/>
      <c r="VYV7" s="25"/>
      <c r="VYW7" s="25"/>
      <c r="VYZ7" s="25"/>
      <c r="VZA7" s="25"/>
      <c r="VZB7" s="25"/>
      <c r="VZC7" s="25"/>
      <c r="VZF7" s="25"/>
      <c r="VZG7" s="25"/>
      <c r="VZH7" s="25"/>
      <c r="VZI7" s="25"/>
      <c r="VZL7" s="25"/>
      <c r="VZM7" s="25"/>
      <c r="VZN7" s="25"/>
      <c r="VZO7" s="25"/>
      <c r="VZR7" s="25"/>
      <c r="VZS7" s="25"/>
      <c r="VZT7" s="25"/>
      <c r="VZU7" s="25"/>
      <c r="VZX7" s="25"/>
      <c r="VZY7" s="25"/>
      <c r="VZZ7" s="25"/>
      <c r="WAA7" s="25"/>
      <c r="WAD7" s="25"/>
      <c r="WAE7" s="25"/>
      <c r="WAF7" s="25"/>
      <c r="WAG7" s="25"/>
      <c r="WAJ7" s="25"/>
      <c r="WAK7" s="25"/>
      <c r="WAL7" s="25"/>
      <c r="WAM7" s="25"/>
      <c r="WAP7" s="25"/>
      <c r="WAQ7" s="25"/>
      <c r="WAR7" s="25"/>
      <c r="WAS7" s="25"/>
      <c r="WAV7" s="25"/>
      <c r="WAW7" s="25"/>
      <c r="WAX7" s="25"/>
      <c r="WAY7" s="25"/>
      <c r="WBB7" s="25"/>
      <c r="WBC7" s="25"/>
      <c r="WBD7" s="25"/>
      <c r="WBE7" s="25"/>
      <c r="WBH7" s="25"/>
      <c r="WBI7" s="25"/>
      <c r="WBJ7" s="25"/>
      <c r="WBK7" s="25"/>
      <c r="WBN7" s="25"/>
      <c r="WBO7" s="25"/>
      <c r="WBP7" s="25"/>
      <c r="WBQ7" s="25"/>
      <c r="WBT7" s="25"/>
      <c r="WBU7" s="25"/>
      <c r="WBV7" s="25"/>
      <c r="WBW7" s="25"/>
      <c r="WBZ7" s="25"/>
      <c r="WCA7" s="25"/>
      <c r="WCB7" s="25"/>
      <c r="WCC7" s="25"/>
      <c r="WCF7" s="25"/>
      <c r="WCG7" s="25"/>
      <c r="WCH7" s="25"/>
      <c r="WCI7" s="25"/>
      <c r="WCL7" s="25"/>
      <c r="WCM7" s="25"/>
      <c r="WCN7" s="25"/>
      <c r="WCO7" s="25"/>
      <c r="WCR7" s="25"/>
      <c r="WCS7" s="25"/>
      <c r="WCT7" s="25"/>
      <c r="WCU7" s="25"/>
      <c r="WCX7" s="25"/>
      <c r="WCY7" s="25"/>
      <c r="WCZ7" s="25"/>
      <c r="WDA7" s="25"/>
      <c r="WDD7" s="25"/>
      <c r="WDE7" s="25"/>
      <c r="WDF7" s="25"/>
      <c r="WDG7" s="25"/>
      <c r="WDJ7" s="25"/>
      <c r="WDK7" s="25"/>
      <c r="WDL7" s="25"/>
      <c r="WDM7" s="25"/>
      <c r="WDP7" s="25"/>
      <c r="WDQ7" s="25"/>
      <c r="WDR7" s="25"/>
      <c r="WDS7" s="25"/>
      <c r="WDV7" s="25"/>
      <c r="WDW7" s="25"/>
      <c r="WDX7" s="25"/>
      <c r="WDY7" s="25"/>
      <c r="WEB7" s="25"/>
      <c r="WEC7" s="25"/>
      <c r="WED7" s="25"/>
      <c r="WEE7" s="25"/>
      <c r="WEH7" s="25"/>
      <c r="WEI7" s="25"/>
      <c r="WEJ7" s="25"/>
      <c r="WEK7" s="25"/>
      <c r="WEN7" s="25"/>
      <c r="WEO7" s="25"/>
      <c r="WEP7" s="25"/>
      <c r="WEQ7" s="25"/>
      <c r="WET7" s="25"/>
      <c r="WEU7" s="25"/>
      <c r="WEV7" s="25"/>
      <c r="WEW7" s="25"/>
      <c r="WEZ7" s="25"/>
      <c r="WFA7" s="25"/>
      <c r="WFB7" s="25"/>
      <c r="WFC7" s="25"/>
      <c r="WFF7" s="25"/>
      <c r="WFG7" s="25"/>
      <c r="WFH7" s="25"/>
      <c r="WFI7" s="25"/>
      <c r="WFL7" s="25"/>
      <c r="WFM7" s="25"/>
      <c r="WFN7" s="25"/>
      <c r="WFO7" s="25"/>
      <c r="WFR7" s="25"/>
      <c r="WFS7" s="25"/>
      <c r="WFT7" s="25"/>
      <c r="WFU7" s="25"/>
      <c r="WFX7" s="25"/>
      <c r="WFY7" s="25"/>
      <c r="WFZ7" s="25"/>
      <c r="WGA7" s="25"/>
      <c r="WGD7" s="25"/>
      <c r="WGE7" s="25"/>
      <c r="WGF7" s="25"/>
      <c r="WGG7" s="25"/>
      <c r="WGJ7" s="25"/>
      <c r="WGK7" s="25"/>
      <c r="WGL7" s="25"/>
      <c r="WGM7" s="25"/>
      <c r="WGP7" s="25"/>
      <c r="WGQ7" s="25"/>
      <c r="WGR7" s="25"/>
      <c r="WGS7" s="25"/>
      <c r="WGV7" s="25"/>
      <c r="WGW7" s="25"/>
      <c r="WGX7" s="25"/>
      <c r="WGY7" s="25"/>
      <c r="WHB7" s="25"/>
      <c r="WHC7" s="25"/>
      <c r="WHD7" s="25"/>
      <c r="WHE7" s="25"/>
      <c r="WHH7" s="25"/>
      <c r="WHI7" s="25"/>
      <c r="WHJ7" s="25"/>
      <c r="WHK7" s="25"/>
      <c r="WHN7" s="25"/>
      <c r="WHO7" s="25"/>
      <c r="WHP7" s="25"/>
      <c r="WHQ7" s="25"/>
      <c r="WHT7" s="25"/>
      <c r="WHU7" s="25"/>
      <c r="WHV7" s="25"/>
      <c r="WHW7" s="25"/>
      <c r="WHZ7" s="25"/>
      <c r="WIA7" s="25"/>
      <c r="WIB7" s="25"/>
      <c r="WIC7" s="25"/>
      <c r="WIF7" s="25"/>
      <c r="WIG7" s="25"/>
      <c r="WIH7" s="25"/>
      <c r="WII7" s="25"/>
      <c r="WIL7" s="25"/>
      <c r="WIM7" s="25"/>
      <c r="WIN7" s="25"/>
      <c r="WIO7" s="25"/>
      <c r="WIR7" s="25"/>
      <c r="WIS7" s="25"/>
      <c r="WIT7" s="25"/>
      <c r="WIU7" s="25"/>
      <c r="WIX7" s="25"/>
      <c r="WIY7" s="25"/>
      <c r="WIZ7" s="25"/>
      <c r="WJA7" s="25"/>
      <c r="WJD7" s="25"/>
      <c r="WJE7" s="25"/>
      <c r="WJF7" s="25"/>
      <c r="WJG7" s="25"/>
      <c r="WJJ7" s="25"/>
      <c r="WJK7" s="25"/>
      <c r="WJL7" s="25"/>
      <c r="WJM7" s="25"/>
      <c r="WJP7" s="25"/>
      <c r="WJQ7" s="25"/>
      <c r="WJR7" s="25"/>
      <c r="WJS7" s="25"/>
      <c r="WJV7" s="25"/>
      <c r="WJW7" s="25"/>
      <c r="WJX7" s="25"/>
      <c r="WJY7" s="25"/>
      <c r="WKB7" s="25"/>
      <c r="WKC7" s="25"/>
      <c r="WKD7" s="25"/>
      <c r="WKE7" s="25"/>
      <c r="WKH7" s="25"/>
      <c r="WKI7" s="25"/>
      <c r="WKJ7" s="25"/>
      <c r="WKK7" s="25"/>
      <c r="WKN7" s="25"/>
      <c r="WKO7" s="25"/>
      <c r="WKP7" s="25"/>
      <c r="WKQ7" s="25"/>
      <c r="WKT7" s="25"/>
      <c r="WKU7" s="25"/>
      <c r="WKV7" s="25"/>
      <c r="WKW7" s="25"/>
      <c r="WKZ7" s="25"/>
      <c r="WLA7" s="25"/>
      <c r="WLB7" s="25"/>
      <c r="WLC7" s="25"/>
      <c r="WLF7" s="25"/>
      <c r="WLG7" s="25"/>
      <c r="WLH7" s="25"/>
      <c r="WLI7" s="25"/>
      <c r="WLL7" s="25"/>
      <c r="WLM7" s="25"/>
      <c r="WLN7" s="25"/>
      <c r="WLO7" s="25"/>
      <c r="WLR7" s="25"/>
      <c r="WLS7" s="25"/>
      <c r="WLT7" s="25"/>
      <c r="WLU7" s="25"/>
      <c r="WLX7" s="25"/>
      <c r="WLY7" s="25"/>
      <c r="WLZ7" s="25"/>
      <c r="WMA7" s="25"/>
      <c r="WMD7" s="25"/>
      <c r="WME7" s="25"/>
      <c r="WMF7" s="25"/>
      <c r="WMG7" s="25"/>
      <c r="WMJ7" s="25"/>
      <c r="WMK7" s="25"/>
      <c r="WML7" s="25"/>
      <c r="WMM7" s="25"/>
      <c r="WMP7" s="25"/>
      <c r="WMQ7" s="25"/>
      <c r="WMR7" s="25"/>
      <c r="WMS7" s="25"/>
      <c r="WMV7" s="25"/>
      <c r="WMW7" s="25"/>
      <c r="WMX7" s="25"/>
      <c r="WMY7" s="25"/>
      <c r="WNB7" s="25"/>
      <c r="WNC7" s="25"/>
      <c r="WND7" s="25"/>
      <c r="WNE7" s="25"/>
      <c r="WNH7" s="25"/>
      <c r="WNI7" s="25"/>
      <c r="WNJ7" s="25"/>
      <c r="WNK7" s="25"/>
      <c r="WNN7" s="25"/>
      <c r="WNO7" s="25"/>
      <c r="WNP7" s="25"/>
      <c r="WNQ7" s="25"/>
      <c r="WNT7" s="25"/>
      <c r="WNU7" s="25"/>
      <c r="WNV7" s="25"/>
      <c r="WNW7" s="25"/>
      <c r="WNZ7" s="25"/>
      <c r="WOA7" s="25"/>
      <c r="WOB7" s="25"/>
      <c r="WOC7" s="25"/>
      <c r="WOF7" s="25"/>
      <c r="WOG7" s="25"/>
      <c r="WOH7" s="25"/>
      <c r="WOI7" s="25"/>
      <c r="WOL7" s="25"/>
      <c r="WOM7" s="25"/>
      <c r="WON7" s="25"/>
      <c r="WOO7" s="25"/>
      <c r="WOR7" s="25"/>
      <c r="WOS7" s="25"/>
      <c r="WOT7" s="25"/>
      <c r="WOU7" s="25"/>
      <c r="WOX7" s="25"/>
      <c r="WOY7" s="25"/>
      <c r="WOZ7" s="25"/>
      <c r="WPA7" s="25"/>
      <c r="WPD7" s="25"/>
      <c r="WPE7" s="25"/>
      <c r="WPF7" s="25"/>
      <c r="WPG7" s="25"/>
      <c r="WPJ7" s="25"/>
      <c r="WPK7" s="25"/>
      <c r="WPL7" s="25"/>
      <c r="WPM7" s="25"/>
      <c r="WPP7" s="25"/>
      <c r="WPQ7" s="25"/>
      <c r="WPR7" s="25"/>
      <c r="WPS7" s="25"/>
      <c r="WPV7" s="25"/>
      <c r="WPW7" s="25"/>
      <c r="WPX7" s="25"/>
      <c r="WPY7" s="25"/>
      <c r="WQB7" s="25"/>
      <c r="WQC7" s="25"/>
      <c r="WQD7" s="25"/>
      <c r="WQE7" s="25"/>
      <c r="WQH7" s="25"/>
      <c r="WQI7" s="25"/>
      <c r="WQJ7" s="25"/>
      <c r="WQK7" s="25"/>
      <c r="WQN7" s="25"/>
      <c r="WQO7" s="25"/>
      <c r="WQP7" s="25"/>
      <c r="WQQ7" s="25"/>
      <c r="WQT7" s="25"/>
      <c r="WQU7" s="25"/>
      <c r="WQV7" s="25"/>
      <c r="WQW7" s="25"/>
      <c r="WQZ7" s="25"/>
      <c r="WRA7" s="25"/>
      <c r="WRB7" s="25"/>
      <c r="WRC7" s="25"/>
      <c r="WRF7" s="25"/>
      <c r="WRG7" s="25"/>
      <c r="WRH7" s="25"/>
      <c r="WRI7" s="25"/>
      <c r="WRL7" s="25"/>
      <c r="WRM7" s="25"/>
      <c r="WRN7" s="25"/>
      <c r="WRO7" s="25"/>
      <c r="WRR7" s="25"/>
      <c r="WRS7" s="25"/>
      <c r="WRT7" s="25"/>
      <c r="WRU7" s="25"/>
      <c r="WRX7" s="25"/>
      <c r="WRY7" s="25"/>
      <c r="WRZ7" s="25"/>
      <c r="WSA7" s="25"/>
      <c r="WSD7" s="25"/>
      <c r="WSE7" s="25"/>
      <c r="WSF7" s="25"/>
      <c r="WSG7" s="25"/>
      <c r="WSJ7" s="25"/>
      <c r="WSK7" s="25"/>
      <c r="WSL7" s="25"/>
      <c r="WSM7" s="25"/>
      <c r="WSP7" s="25"/>
      <c r="WSQ7" s="25"/>
      <c r="WSR7" s="25"/>
      <c r="WSS7" s="25"/>
      <c r="WSV7" s="25"/>
      <c r="WSW7" s="25"/>
      <c r="WSX7" s="25"/>
      <c r="WSY7" s="25"/>
      <c r="WTB7" s="25"/>
      <c r="WTC7" s="25"/>
      <c r="WTD7" s="25"/>
      <c r="WTE7" s="25"/>
      <c r="WTH7" s="25"/>
      <c r="WTI7" s="25"/>
      <c r="WTJ7" s="25"/>
      <c r="WTK7" s="25"/>
      <c r="WTN7" s="25"/>
      <c r="WTO7" s="25"/>
      <c r="WTP7" s="25"/>
      <c r="WTQ7" s="25"/>
      <c r="WTT7" s="25"/>
      <c r="WTU7" s="25"/>
      <c r="WTV7" s="25"/>
      <c r="WTW7" s="25"/>
      <c r="WTZ7" s="25"/>
      <c r="WUA7" s="25"/>
      <c r="WUB7" s="25"/>
      <c r="WUC7" s="25"/>
      <c r="WUF7" s="25"/>
      <c r="WUG7" s="25"/>
      <c r="WUH7" s="25"/>
      <c r="WUI7" s="25"/>
      <c r="WUL7" s="25"/>
      <c r="WUM7" s="25"/>
      <c r="WUN7" s="25"/>
      <c r="WUO7" s="25"/>
      <c r="WUR7" s="25"/>
      <c r="WUS7" s="25"/>
      <c r="WUT7" s="25"/>
      <c r="WUU7" s="25"/>
      <c r="WUX7" s="25"/>
      <c r="WUY7" s="25"/>
      <c r="WUZ7" s="25"/>
      <c r="WVA7" s="25"/>
      <c r="WVD7" s="25"/>
      <c r="WVE7" s="25"/>
      <c r="WVF7" s="25"/>
      <c r="WVG7" s="25"/>
      <c r="WVJ7" s="25"/>
      <c r="WVK7" s="25"/>
      <c r="WVL7" s="25"/>
      <c r="WVM7" s="25"/>
      <c r="WVP7" s="25"/>
      <c r="WVQ7" s="25"/>
      <c r="WVR7" s="25"/>
      <c r="WVS7" s="25"/>
      <c r="WVV7" s="25"/>
      <c r="WVW7" s="25"/>
      <c r="WVX7" s="25"/>
      <c r="WVY7" s="25"/>
      <c r="WWB7" s="25"/>
      <c r="WWC7" s="25"/>
      <c r="WWD7" s="25"/>
      <c r="WWE7" s="25"/>
      <c r="WWH7" s="25"/>
      <c r="WWI7" s="25"/>
      <c r="WWJ7" s="25"/>
      <c r="WWK7" s="25"/>
      <c r="WWN7" s="25"/>
      <c r="WWO7" s="25"/>
      <c r="WWP7" s="25"/>
      <c r="WWQ7" s="25"/>
      <c r="WWT7" s="25"/>
      <c r="WWU7" s="25"/>
      <c r="WWV7" s="25"/>
      <c r="WWW7" s="25"/>
      <c r="WWZ7" s="25"/>
      <c r="WXA7" s="25"/>
      <c r="WXB7" s="25"/>
      <c r="WXC7" s="25"/>
      <c r="WXF7" s="25"/>
      <c r="WXG7" s="25"/>
      <c r="WXH7" s="25"/>
      <c r="WXI7" s="25"/>
      <c r="WXL7" s="25"/>
      <c r="WXM7" s="25"/>
      <c r="WXN7" s="25"/>
      <c r="WXO7" s="25"/>
      <c r="WXR7" s="25"/>
      <c r="WXS7" s="25"/>
      <c r="WXT7" s="25"/>
      <c r="WXU7" s="25"/>
      <c r="WXX7" s="25"/>
      <c r="WXY7" s="25"/>
      <c r="WXZ7" s="25"/>
      <c r="WYA7" s="25"/>
      <c r="WYD7" s="25"/>
      <c r="WYE7" s="25"/>
      <c r="WYF7" s="25"/>
      <c r="WYG7" s="25"/>
      <c r="WYJ7" s="25"/>
      <c r="WYK7" s="25"/>
      <c r="WYL7" s="25"/>
      <c r="WYM7" s="25"/>
      <c r="WYP7" s="25"/>
      <c r="WYQ7" s="25"/>
      <c r="WYR7" s="25"/>
      <c r="WYS7" s="25"/>
      <c r="WYV7" s="25"/>
      <c r="WYW7" s="25"/>
      <c r="WYX7" s="25"/>
      <c r="WYY7" s="25"/>
      <c r="WZB7" s="25"/>
      <c r="WZC7" s="25"/>
      <c r="WZD7" s="25"/>
      <c r="WZE7" s="25"/>
      <c r="WZH7" s="25"/>
      <c r="WZI7" s="25"/>
      <c r="WZJ7" s="25"/>
      <c r="WZK7" s="25"/>
      <c r="WZN7" s="25"/>
      <c r="WZO7" s="25"/>
      <c r="WZP7" s="25"/>
      <c r="WZQ7" s="25"/>
      <c r="WZT7" s="25"/>
      <c r="WZU7" s="25"/>
      <c r="WZV7" s="25"/>
      <c r="WZW7" s="25"/>
      <c r="WZZ7" s="25"/>
      <c r="XAA7" s="25"/>
      <c r="XAB7" s="25"/>
      <c r="XAC7" s="25"/>
      <c r="XAF7" s="25"/>
      <c r="XAG7" s="25"/>
      <c r="XAH7" s="25"/>
      <c r="XAI7" s="25"/>
      <c r="XAL7" s="25"/>
      <c r="XAM7" s="25"/>
      <c r="XAN7" s="25"/>
      <c r="XAO7" s="25"/>
      <c r="XAR7" s="25"/>
      <c r="XAS7" s="25"/>
      <c r="XAT7" s="25"/>
      <c r="XAU7" s="25"/>
      <c r="XAX7" s="25"/>
      <c r="XAY7" s="25"/>
      <c r="XAZ7" s="25"/>
      <c r="XBA7" s="25"/>
      <c r="XBD7" s="25"/>
      <c r="XBE7" s="25"/>
      <c r="XBF7" s="25"/>
      <c r="XBG7" s="25"/>
      <c r="XBJ7" s="25"/>
      <c r="XBK7" s="25"/>
      <c r="XBL7" s="25"/>
      <c r="XBM7" s="25"/>
      <c r="XBP7" s="25"/>
      <c r="XBQ7" s="25"/>
      <c r="XBR7" s="25"/>
      <c r="XBS7" s="25"/>
      <c r="XBV7" s="25"/>
      <c r="XBW7" s="25"/>
      <c r="XBX7" s="25"/>
      <c r="XBY7" s="25"/>
      <c r="XCB7" s="25"/>
      <c r="XCC7" s="25"/>
      <c r="XCD7" s="25"/>
      <c r="XCE7" s="25"/>
      <c r="XCH7" s="25"/>
      <c r="XCI7" s="25"/>
      <c r="XCJ7" s="25"/>
      <c r="XCK7" s="25"/>
      <c r="XCN7" s="25"/>
      <c r="XCO7" s="25"/>
      <c r="XCP7" s="25"/>
      <c r="XCQ7" s="25"/>
      <c r="XCT7" s="25"/>
      <c r="XCU7" s="25"/>
      <c r="XCV7" s="25"/>
      <c r="XCW7" s="25"/>
      <c r="XCZ7" s="25"/>
      <c r="XDA7" s="25"/>
      <c r="XDB7" s="25"/>
      <c r="XDC7" s="25"/>
      <c r="XDF7" s="25"/>
      <c r="XDG7" s="25"/>
      <c r="XDH7" s="25"/>
      <c r="XDI7" s="25"/>
      <c r="XDL7" s="25"/>
      <c r="XDM7" s="25"/>
      <c r="XDN7" s="25"/>
      <c r="XDO7" s="25"/>
      <c r="XDR7" s="25"/>
      <c r="XDS7" s="25"/>
      <c r="XDT7" s="25"/>
      <c r="XDU7" s="25"/>
      <c r="XDX7" s="25"/>
      <c r="XDY7" s="25"/>
      <c r="XDZ7" s="25"/>
      <c r="XEA7" s="25"/>
      <c r="XED7" s="25"/>
      <c r="XEE7" s="25"/>
      <c r="XEF7" s="25"/>
      <c r="XEG7" s="25"/>
      <c r="XEJ7" s="25"/>
      <c r="XEK7" s="25"/>
      <c r="XEL7" s="25"/>
      <c r="XEM7" s="25"/>
      <c r="XEP7" s="25"/>
      <c r="XEQ7" s="25"/>
      <c r="XER7" s="25"/>
      <c r="XES7" s="25"/>
      <c r="XEV7" s="25"/>
      <c r="XEW7" s="25"/>
      <c r="XEX7" s="25"/>
      <c r="XEY7" s="25"/>
      <c r="XFB7" s="25"/>
      <c r="XFC7" s="25"/>
      <c r="XFD7" s="25"/>
    </row>
    <row r="8" spans="2:3071 3074:6143 6146:9215 9218:12287 12290:15359 15362:16384">
      <c r="B8" s="264" t="s">
        <v>1301</v>
      </c>
      <c r="C8" s="265" t="s">
        <v>1248</v>
      </c>
      <c r="D8" s="265" t="s">
        <v>1249</v>
      </c>
      <c r="E8" s="266" t="s">
        <v>202</v>
      </c>
    </row>
    <row r="9" spans="2:3071 3074:6143 6146:9215 9218:12287 12290:15359 15362:16384">
      <c r="B9" s="55" t="s">
        <v>1301</v>
      </c>
      <c r="C9" s="55" t="s">
        <v>1248</v>
      </c>
      <c r="D9" s="55" t="s">
        <v>1249</v>
      </c>
      <c r="E9" s="55" t="s">
        <v>202</v>
      </c>
    </row>
    <row r="10" spans="2:3071 3074:6143 6146:9215 9218:12287 12290:15359 15362:16384" ht="40.5" customHeight="1">
      <c r="B10" s="267" t="s">
        <v>217</v>
      </c>
      <c r="C10" s="137" t="s">
        <v>1302</v>
      </c>
      <c r="D10" s="136" t="s">
        <v>1303</v>
      </c>
      <c r="E10" s="135" t="s">
        <v>1304</v>
      </c>
    </row>
    <row r="11" spans="2:3071 3074:6143 6146:9215 9218:12287 12290:15359 15362:16384" ht="75.75" customHeight="1">
      <c r="B11" s="267"/>
      <c r="C11" s="137" t="s">
        <v>1305</v>
      </c>
      <c r="D11" s="136" t="s">
        <v>1306</v>
      </c>
      <c r="E11" s="135" t="s">
        <v>1307</v>
      </c>
    </row>
    <row r="12" spans="2:3071 3074:6143 6146:9215 9218:12287 12290:15359 15362:16384" ht="59.25" customHeight="1">
      <c r="B12" s="267"/>
      <c r="C12" s="137" t="s">
        <v>1308</v>
      </c>
      <c r="D12" s="136" t="s">
        <v>1309</v>
      </c>
      <c r="E12" s="135" t="s">
        <v>1310</v>
      </c>
    </row>
    <row r="13" spans="2:3071 3074:6143 6146:9215 9218:12287 12290:15359 15362:16384" ht="88.5" customHeight="1">
      <c r="B13" s="267"/>
      <c r="C13" s="137" t="s">
        <v>1311</v>
      </c>
      <c r="D13" s="136" t="s">
        <v>1312</v>
      </c>
      <c r="E13" s="135" t="s">
        <v>1313</v>
      </c>
    </row>
    <row r="14" spans="2:3071 3074:6143 6146:9215 9218:12287 12290:15359 15362:16384" ht="115.5" customHeight="1">
      <c r="B14" s="267"/>
      <c r="C14" s="137" t="s">
        <v>1314</v>
      </c>
      <c r="D14" s="136" t="s">
        <v>1315</v>
      </c>
      <c r="E14" s="138" t="s">
        <v>1316</v>
      </c>
    </row>
    <row r="15" spans="2:3071 3074:6143 6146:9215 9218:12287 12290:15359 15362:16384" ht="141" customHeight="1">
      <c r="B15" s="267"/>
      <c r="C15" s="137" t="s">
        <v>1317</v>
      </c>
      <c r="D15" s="136" t="s">
        <v>1318</v>
      </c>
      <c r="E15" s="135" t="s">
        <v>1319</v>
      </c>
    </row>
    <row r="16" spans="2:3071 3074:6143 6146:9215 9218:12287 12290:15359 15362:16384" ht="141.75" customHeight="1">
      <c r="B16" s="267"/>
      <c r="C16" s="137" t="s">
        <v>1320</v>
      </c>
      <c r="D16" s="136" t="s">
        <v>1321</v>
      </c>
      <c r="E16" s="135" t="s">
        <v>1322</v>
      </c>
    </row>
    <row r="17" spans="2:5" ht="124.5" customHeight="1">
      <c r="B17" s="267"/>
      <c r="C17" s="137" t="s">
        <v>1323</v>
      </c>
      <c r="D17" s="136" t="s">
        <v>1324</v>
      </c>
      <c r="E17" s="135" t="s">
        <v>1325</v>
      </c>
    </row>
    <row r="18" spans="2:5" ht="62.25" customHeight="1">
      <c r="B18" s="267"/>
      <c r="C18" s="137" t="s">
        <v>1326</v>
      </c>
      <c r="D18" s="136" t="s">
        <v>1327</v>
      </c>
      <c r="E18" s="135" t="s">
        <v>1328</v>
      </c>
    </row>
    <row r="19" spans="2:5" ht="85.5" customHeight="1">
      <c r="B19" s="267"/>
      <c r="C19" s="137" t="s">
        <v>1329</v>
      </c>
      <c r="D19" s="136" t="s">
        <v>1330</v>
      </c>
      <c r="E19" s="135" t="s">
        <v>1331</v>
      </c>
    </row>
    <row r="20" spans="2:5" ht="91.5" customHeight="1">
      <c r="B20" s="267"/>
      <c r="C20" s="137" t="s">
        <v>1332</v>
      </c>
      <c r="D20" s="136" t="s">
        <v>1333</v>
      </c>
      <c r="E20" s="135" t="s">
        <v>1334</v>
      </c>
    </row>
    <row r="21" spans="2:5">
      <c r="B21" s="25"/>
      <c r="C21" s="25"/>
      <c r="D21" s="25"/>
      <c r="E21" s="25"/>
    </row>
    <row r="22" spans="2:5">
      <c r="B22" s="264" t="s">
        <v>1300</v>
      </c>
      <c r="C22" s="265"/>
      <c r="D22" s="265"/>
      <c r="E22" s="266"/>
    </row>
    <row r="23" spans="2:5">
      <c r="B23" s="55" t="s">
        <v>1301</v>
      </c>
      <c r="C23" s="55" t="s">
        <v>1248</v>
      </c>
      <c r="D23" s="55" t="s">
        <v>1249</v>
      </c>
      <c r="E23" s="55" t="s">
        <v>202</v>
      </c>
    </row>
    <row r="24" spans="2:5" ht="63" customHeight="1">
      <c r="B24" s="278" t="s">
        <v>241</v>
      </c>
      <c r="C24" s="137" t="s">
        <v>1302</v>
      </c>
      <c r="D24" s="136" t="s">
        <v>1335</v>
      </c>
      <c r="E24" s="135" t="s">
        <v>1336</v>
      </c>
    </row>
    <row r="25" spans="2:5" ht="39" customHeight="1">
      <c r="B25" s="278"/>
      <c r="C25" s="137" t="s">
        <v>1337</v>
      </c>
      <c r="D25" s="136" t="s">
        <v>1338</v>
      </c>
      <c r="E25" s="135" t="s">
        <v>1339</v>
      </c>
    </row>
    <row r="26" spans="2:5" ht="36" customHeight="1">
      <c r="B26" s="278"/>
      <c r="C26" s="137" t="s">
        <v>1340</v>
      </c>
      <c r="D26" s="136" t="s">
        <v>1341</v>
      </c>
      <c r="E26" s="135" t="s">
        <v>1342</v>
      </c>
    </row>
    <row r="27" spans="2:5" ht="39.75" customHeight="1">
      <c r="B27" s="278"/>
      <c r="C27" s="137" t="s">
        <v>86</v>
      </c>
      <c r="D27" s="136" t="s">
        <v>1343</v>
      </c>
      <c r="E27" s="135" t="s">
        <v>1344</v>
      </c>
    </row>
    <row r="28" spans="2:5" ht="37.5" customHeight="1">
      <c r="B28" s="278"/>
      <c r="C28" s="137" t="s">
        <v>1345</v>
      </c>
      <c r="D28" s="136" t="s">
        <v>1346</v>
      </c>
      <c r="E28" s="135" t="s">
        <v>1347</v>
      </c>
    </row>
    <row r="29" spans="2:5" ht="39" customHeight="1">
      <c r="B29" s="278"/>
      <c r="C29" s="137" t="s">
        <v>1348</v>
      </c>
      <c r="D29" s="136" t="s">
        <v>1349</v>
      </c>
      <c r="E29" s="135" t="s">
        <v>1350</v>
      </c>
    </row>
    <row r="30" spans="2:5" ht="63.75" customHeight="1">
      <c r="B30" s="278"/>
      <c r="C30" s="137" t="s">
        <v>1351</v>
      </c>
      <c r="D30" s="136" t="s">
        <v>806</v>
      </c>
      <c r="E30" s="135" t="s">
        <v>1352</v>
      </c>
    </row>
    <row r="31" spans="2:5" ht="34.5" customHeight="1">
      <c r="B31" s="278"/>
      <c r="C31" s="137" t="s">
        <v>1353</v>
      </c>
      <c r="D31" s="136" t="s">
        <v>1354</v>
      </c>
      <c r="E31" s="135" t="s">
        <v>1355</v>
      </c>
    </row>
    <row r="32" spans="2:5" ht="39" customHeight="1">
      <c r="B32" s="278"/>
      <c r="C32" s="137" t="s">
        <v>1356</v>
      </c>
      <c r="D32" s="136" t="s">
        <v>1357</v>
      </c>
      <c r="E32" s="135" t="s">
        <v>1358</v>
      </c>
    </row>
    <row r="33" spans="2:5" ht="75.75" customHeight="1">
      <c r="B33" s="278"/>
      <c r="C33" s="137" t="s">
        <v>1359</v>
      </c>
      <c r="D33" s="136" t="s">
        <v>1360</v>
      </c>
      <c r="E33" s="135" t="s">
        <v>1361</v>
      </c>
    </row>
    <row r="34" spans="2:5" ht="106.5" customHeight="1">
      <c r="B34" s="278"/>
      <c r="C34" s="137" t="s">
        <v>1362</v>
      </c>
      <c r="D34" s="136" t="s">
        <v>1363</v>
      </c>
      <c r="E34" s="135" t="s">
        <v>1364</v>
      </c>
    </row>
    <row r="35" spans="2:5" ht="290.25" customHeight="1">
      <c r="B35" s="278"/>
      <c r="C35" s="137" t="s">
        <v>1365</v>
      </c>
      <c r="D35" s="136" t="s">
        <v>1366</v>
      </c>
      <c r="E35" s="135" t="s">
        <v>1367</v>
      </c>
    </row>
    <row r="36" spans="2:5" ht="91.5" customHeight="1">
      <c r="B36" s="278"/>
      <c r="C36" s="137" t="s">
        <v>1368</v>
      </c>
      <c r="D36" s="136" t="s">
        <v>1330</v>
      </c>
      <c r="E36" s="135" t="s">
        <v>1369</v>
      </c>
    </row>
    <row r="37" spans="2:5" ht="125.25" customHeight="1">
      <c r="B37" s="278"/>
      <c r="C37" s="137" t="s">
        <v>1370</v>
      </c>
      <c r="D37" s="136" t="s">
        <v>1371</v>
      </c>
      <c r="E37" s="135" t="s">
        <v>1372</v>
      </c>
    </row>
    <row r="38" spans="2:5" ht="173.25" customHeight="1">
      <c r="B38" s="278"/>
      <c r="C38" s="137" t="s">
        <v>1373</v>
      </c>
      <c r="D38" s="136" t="s">
        <v>1374</v>
      </c>
      <c r="E38" s="135" t="s">
        <v>1375</v>
      </c>
    </row>
    <row r="39" spans="2:5" ht="57.75" customHeight="1">
      <c r="B39" s="278"/>
      <c r="C39" s="137" t="s">
        <v>1376</v>
      </c>
      <c r="D39" s="136" t="s">
        <v>1377</v>
      </c>
      <c r="E39" s="135" t="s">
        <v>1378</v>
      </c>
    </row>
    <row r="40" spans="2:5" ht="123.75" customHeight="1">
      <c r="B40" s="278"/>
      <c r="C40" s="137" t="s">
        <v>1379</v>
      </c>
      <c r="D40" s="136" t="s">
        <v>1380</v>
      </c>
      <c r="E40" s="135" t="s">
        <v>1381</v>
      </c>
    </row>
    <row r="41" spans="2:5" ht="63" customHeight="1">
      <c r="B41" s="278"/>
      <c r="C41" s="137" t="s">
        <v>1382</v>
      </c>
      <c r="D41" s="136" t="s">
        <v>1383</v>
      </c>
      <c r="E41" s="135" t="s">
        <v>1384</v>
      </c>
    </row>
    <row r="42" spans="2:5" ht="114" customHeight="1">
      <c r="B42" s="278"/>
      <c r="C42" s="137" t="s">
        <v>1385</v>
      </c>
      <c r="D42" s="136" t="s">
        <v>1386</v>
      </c>
      <c r="E42" s="135" t="s">
        <v>1387</v>
      </c>
    </row>
    <row r="43" spans="2:5" ht="142.5" customHeight="1">
      <c r="B43" s="278"/>
      <c r="C43" s="137" t="s">
        <v>1388</v>
      </c>
      <c r="D43" s="136" t="s">
        <v>1389</v>
      </c>
      <c r="E43" s="135" t="s">
        <v>1390</v>
      </c>
    </row>
    <row r="44" spans="2:5" ht="84.75" customHeight="1">
      <c r="B44" s="278"/>
      <c r="C44" s="137" t="s">
        <v>1391</v>
      </c>
      <c r="D44" s="136" t="s">
        <v>1392</v>
      </c>
      <c r="E44" s="135" t="s">
        <v>1393</v>
      </c>
    </row>
    <row r="45" spans="2:5" ht="33.75" customHeight="1">
      <c r="B45" s="278"/>
      <c r="C45" s="137" t="s">
        <v>1394</v>
      </c>
      <c r="D45" s="136" t="s">
        <v>1395</v>
      </c>
      <c r="E45" s="135" t="s">
        <v>1396</v>
      </c>
    </row>
    <row r="46" spans="2:5" ht="120.75" customHeight="1">
      <c r="B46" s="278"/>
      <c r="C46" s="137" t="s">
        <v>1397</v>
      </c>
      <c r="D46" s="136" t="s">
        <v>1398</v>
      </c>
      <c r="E46" s="135" t="s">
        <v>1399</v>
      </c>
    </row>
    <row r="47" spans="2:5" ht="179.25" customHeight="1">
      <c r="B47" s="278"/>
      <c r="C47" s="137" t="s">
        <v>1400</v>
      </c>
      <c r="D47" s="136" t="s">
        <v>1401</v>
      </c>
      <c r="E47" s="135" t="s">
        <v>1402</v>
      </c>
    </row>
    <row r="48" spans="2:5" ht="111.75" customHeight="1">
      <c r="B48" s="278"/>
      <c r="C48" s="137" t="s">
        <v>1403</v>
      </c>
      <c r="D48" s="136" t="s">
        <v>1404</v>
      </c>
      <c r="E48" s="135" t="s">
        <v>1405</v>
      </c>
    </row>
    <row r="49" spans="2:5">
      <c r="B49" s="25"/>
      <c r="C49" s="25"/>
      <c r="D49" s="25"/>
      <c r="E49" s="25"/>
    </row>
    <row r="50" spans="2:5">
      <c r="B50" s="264" t="s">
        <v>1300</v>
      </c>
      <c r="C50" s="265"/>
      <c r="D50" s="265"/>
      <c r="E50" s="266"/>
    </row>
    <row r="51" spans="2:5">
      <c r="B51" s="55" t="s">
        <v>1301</v>
      </c>
      <c r="C51" s="55" t="s">
        <v>1248</v>
      </c>
      <c r="D51" s="55" t="s">
        <v>1249</v>
      </c>
      <c r="E51" s="55" t="s">
        <v>202</v>
      </c>
    </row>
    <row r="52" spans="2:5" ht="70.5" customHeight="1">
      <c r="B52" s="267" t="s">
        <v>248</v>
      </c>
      <c r="C52" s="137" t="s">
        <v>1406</v>
      </c>
      <c r="D52" s="136">
        <v>1</v>
      </c>
      <c r="E52" s="135" t="s">
        <v>1407</v>
      </c>
    </row>
    <row r="53" spans="2:5" ht="61.5" customHeight="1">
      <c r="B53" s="267"/>
      <c r="C53" s="137" t="s">
        <v>1408</v>
      </c>
      <c r="D53" s="136">
        <v>2</v>
      </c>
      <c r="E53" s="135" t="s">
        <v>1409</v>
      </c>
    </row>
    <row r="54" spans="2:5" ht="35.25" customHeight="1">
      <c r="B54" s="268"/>
      <c r="C54" s="137" t="s">
        <v>1410</v>
      </c>
      <c r="D54" s="136">
        <v>3</v>
      </c>
      <c r="E54" s="135" t="s">
        <v>1411</v>
      </c>
    </row>
    <row r="55" spans="2:5">
      <c r="B55" s="25"/>
      <c r="C55" s="25"/>
      <c r="D55" s="25"/>
      <c r="E55" s="25"/>
    </row>
    <row r="56" spans="2:5">
      <c r="B56" s="264" t="s">
        <v>1300</v>
      </c>
      <c r="C56" s="265"/>
      <c r="D56" s="265"/>
      <c r="E56" s="266"/>
    </row>
    <row r="57" spans="2:5">
      <c r="B57" s="55" t="s">
        <v>1301</v>
      </c>
      <c r="C57" s="55" t="s">
        <v>1248</v>
      </c>
      <c r="D57" s="55" t="s">
        <v>1249</v>
      </c>
      <c r="E57" s="55" t="s">
        <v>202</v>
      </c>
    </row>
    <row r="58" spans="2:5" ht="44.25" customHeight="1">
      <c r="B58" s="278" t="s">
        <v>265</v>
      </c>
      <c r="C58" s="137" t="s">
        <v>1412</v>
      </c>
      <c r="D58" s="136">
        <v>0</v>
      </c>
      <c r="E58" s="135" t="s">
        <v>1413</v>
      </c>
    </row>
    <row r="59" spans="2:5" ht="123" customHeight="1">
      <c r="B59" s="278"/>
      <c r="C59" s="137" t="s">
        <v>1414</v>
      </c>
      <c r="D59" s="136">
        <v>1</v>
      </c>
      <c r="E59" s="135" t="s">
        <v>1415</v>
      </c>
    </row>
    <row r="60" spans="2:5" ht="36" customHeight="1">
      <c r="B60" s="278"/>
      <c r="C60" s="137" t="s">
        <v>1416</v>
      </c>
      <c r="D60" s="136">
        <v>2</v>
      </c>
      <c r="E60" s="135" t="s">
        <v>1417</v>
      </c>
    </row>
    <row r="61" spans="2:5">
      <c r="B61" s="278"/>
      <c r="C61" s="137" t="s">
        <v>1418</v>
      </c>
      <c r="D61" s="136">
        <v>3</v>
      </c>
      <c r="E61" s="135" t="s">
        <v>1418</v>
      </c>
    </row>
    <row r="62" spans="2:5">
      <c r="B62" s="25"/>
      <c r="C62" s="25"/>
      <c r="D62" s="25"/>
      <c r="E62" s="25"/>
    </row>
    <row r="63" spans="2:5">
      <c r="B63" s="264" t="s">
        <v>1300</v>
      </c>
      <c r="C63" s="265"/>
      <c r="D63" s="265"/>
      <c r="E63" s="266"/>
    </row>
    <row r="64" spans="2:5">
      <c r="B64" s="55" t="s">
        <v>1301</v>
      </c>
      <c r="C64" s="55" t="s">
        <v>1248</v>
      </c>
      <c r="D64" s="55" t="s">
        <v>1249</v>
      </c>
      <c r="E64" s="55" t="s">
        <v>202</v>
      </c>
    </row>
    <row r="65" spans="2:5" ht="117.75" customHeight="1">
      <c r="B65" s="278" t="s">
        <v>294</v>
      </c>
      <c r="C65" s="137" t="s">
        <v>1302</v>
      </c>
      <c r="D65" s="136" t="s">
        <v>1335</v>
      </c>
      <c r="E65" s="135" t="s">
        <v>1419</v>
      </c>
    </row>
    <row r="66" spans="2:5" ht="144.75" customHeight="1">
      <c r="B66" s="278"/>
      <c r="C66" s="137" t="s">
        <v>1337</v>
      </c>
      <c r="D66" s="136" t="s">
        <v>1338</v>
      </c>
      <c r="E66" s="135" t="s">
        <v>1420</v>
      </c>
    </row>
    <row r="67" spans="2:5" ht="63" customHeight="1">
      <c r="B67" s="278"/>
      <c r="C67" s="137" t="s">
        <v>1356</v>
      </c>
      <c r="D67" s="136" t="s">
        <v>1421</v>
      </c>
      <c r="E67" s="135" t="s">
        <v>1422</v>
      </c>
    </row>
    <row r="68" spans="2:5" ht="84.75" customHeight="1">
      <c r="B68" s="278"/>
      <c r="C68" s="137" t="s">
        <v>1353</v>
      </c>
      <c r="D68" s="136" t="s">
        <v>1423</v>
      </c>
      <c r="E68" s="135" t="s">
        <v>1424</v>
      </c>
    </row>
    <row r="69" spans="2:5" ht="49.5" customHeight="1">
      <c r="B69" s="278"/>
      <c r="C69" s="137" t="s">
        <v>1340</v>
      </c>
      <c r="D69" s="136" t="s">
        <v>1306</v>
      </c>
      <c r="E69" s="135" t="s">
        <v>1425</v>
      </c>
    </row>
    <row r="70" spans="2:5" ht="132" customHeight="1">
      <c r="B70" s="278"/>
      <c r="C70" s="137" t="s">
        <v>1426</v>
      </c>
      <c r="D70" s="136" t="s">
        <v>1427</v>
      </c>
      <c r="E70" s="135" t="s">
        <v>1428</v>
      </c>
    </row>
    <row r="71" spans="2:5" ht="101.25" customHeight="1">
      <c r="B71" s="278"/>
      <c r="C71" s="137" t="s">
        <v>1429</v>
      </c>
      <c r="D71" s="136" t="s">
        <v>1354</v>
      </c>
      <c r="E71" s="135" t="s">
        <v>1430</v>
      </c>
    </row>
    <row r="72" spans="2:5" ht="52.5" customHeight="1">
      <c r="B72" s="278"/>
      <c r="C72" s="137" t="s">
        <v>1431</v>
      </c>
      <c r="D72" s="136" t="s">
        <v>1341</v>
      </c>
      <c r="E72" s="135" t="s">
        <v>1432</v>
      </c>
    </row>
    <row r="73" spans="2:5" ht="63.75" customHeight="1">
      <c r="B73" s="278"/>
      <c r="C73" s="137" t="s">
        <v>1433</v>
      </c>
      <c r="D73" s="136" t="s">
        <v>1434</v>
      </c>
      <c r="E73" s="135" t="s">
        <v>1435</v>
      </c>
    </row>
    <row r="74" spans="2:5" ht="87.75" customHeight="1">
      <c r="B74" s="278"/>
      <c r="C74" s="137" t="s">
        <v>1362</v>
      </c>
      <c r="D74" s="136" t="s">
        <v>1363</v>
      </c>
      <c r="E74" s="135" t="s">
        <v>1436</v>
      </c>
    </row>
    <row r="75" spans="2:5" ht="83.25" customHeight="1">
      <c r="B75" s="278"/>
      <c r="C75" s="137" t="s">
        <v>1437</v>
      </c>
      <c r="D75" s="136" t="s">
        <v>1371</v>
      </c>
      <c r="E75" s="135" t="s">
        <v>1438</v>
      </c>
    </row>
    <row r="76" spans="2:5" ht="66.75" customHeight="1">
      <c r="B76" s="278"/>
      <c r="C76" s="137" t="s">
        <v>1439</v>
      </c>
      <c r="D76" s="136" t="s">
        <v>1440</v>
      </c>
      <c r="E76" s="135" t="s">
        <v>1441</v>
      </c>
    </row>
    <row r="77" spans="2:5" ht="96.75" customHeight="1">
      <c r="B77" s="278"/>
      <c r="C77" s="137" t="s">
        <v>1442</v>
      </c>
      <c r="D77" s="136" t="s">
        <v>1357</v>
      </c>
      <c r="E77" s="135" t="s">
        <v>1443</v>
      </c>
    </row>
    <row r="78" spans="2:5" ht="41.25" customHeight="1">
      <c r="B78" s="278"/>
      <c r="C78" s="137" t="s">
        <v>1444</v>
      </c>
      <c r="D78" s="136" t="s">
        <v>1445</v>
      </c>
      <c r="E78" s="135" t="s">
        <v>1446</v>
      </c>
    </row>
    <row r="79" spans="2:5" ht="58.5" customHeight="1">
      <c r="B79" s="278"/>
      <c r="C79" s="137" t="s">
        <v>1447</v>
      </c>
      <c r="D79" s="136" t="s">
        <v>1448</v>
      </c>
      <c r="E79" s="135" t="s">
        <v>1449</v>
      </c>
    </row>
    <row r="80" spans="2:5" ht="78" customHeight="1">
      <c r="B80" s="278"/>
      <c r="C80" s="137" t="s">
        <v>1450</v>
      </c>
      <c r="D80" s="136" t="s">
        <v>1451</v>
      </c>
      <c r="E80" s="135" t="s">
        <v>1452</v>
      </c>
    </row>
    <row r="81" spans="2:5">
      <c r="B81" s="25"/>
      <c r="C81" s="25"/>
      <c r="D81" s="25"/>
      <c r="E81" s="25"/>
    </row>
    <row r="82" spans="2:5">
      <c r="B82" s="275" t="s">
        <v>1300</v>
      </c>
      <c r="C82" s="276"/>
      <c r="D82" s="276"/>
      <c r="E82" s="277"/>
    </row>
    <row r="83" spans="2:5">
      <c r="B83" s="55" t="s">
        <v>1301</v>
      </c>
      <c r="C83" s="55" t="s">
        <v>1248</v>
      </c>
      <c r="D83" s="55" t="s">
        <v>1249</v>
      </c>
      <c r="E83" s="55" t="s">
        <v>202</v>
      </c>
    </row>
    <row r="84" spans="2:5" ht="57" customHeight="1">
      <c r="B84" s="278" t="s">
        <v>322</v>
      </c>
      <c r="C84" s="137" t="s">
        <v>1453</v>
      </c>
      <c r="D84" s="136">
        <v>0</v>
      </c>
      <c r="E84" s="135" t="s">
        <v>1454</v>
      </c>
    </row>
    <row r="85" spans="2:5" ht="57" customHeight="1">
      <c r="B85" s="278"/>
      <c r="C85" s="137" t="s">
        <v>1455</v>
      </c>
      <c r="D85" s="136">
        <v>1</v>
      </c>
      <c r="E85" s="135" t="s">
        <v>1456</v>
      </c>
    </row>
    <row r="86" spans="2:5">
      <c r="B86" s="25"/>
      <c r="C86" s="25"/>
      <c r="D86" s="25"/>
      <c r="E86" s="25"/>
    </row>
    <row r="87" spans="2:5">
      <c r="B87" s="264" t="s">
        <v>1300</v>
      </c>
      <c r="C87" s="265"/>
      <c r="D87" s="265"/>
      <c r="E87" s="266"/>
    </row>
    <row r="88" spans="2:5">
      <c r="B88" s="55" t="s">
        <v>1301</v>
      </c>
      <c r="C88" s="55" t="s">
        <v>1248</v>
      </c>
      <c r="D88" s="55" t="s">
        <v>1249</v>
      </c>
      <c r="E88" s="55" t="s">
        <v>202</v>
      </c>
    </row>
    <row r="89" spans="2:5">
      <c r="B89" s="278" t="s">
        <v>1457</v>
      </c>
      <c r="C89" s="137" t="s">
        <v>1458</v>
      </c>
      <c r="D89" s="136">
        <v>0</v>
      </c>
      <c r="E89" s="135" t="s">
        <v>1459</v>
      </c>
    </row>
    <row r="90" spans="2:5">
      <c r="B90" s="278"/>
      <c r="C90" s="137" t="s">
        <v>1460</v>
      </c>
      <c r="D90" s="136">
        <v>1</v>
      </c>
      <c r="E90" s="135" t="s">
        <v>1461</v>
      </c>
    </row>
    <row r="91" spans="2:5">
      <c r="B91" s="25"/>
      <c r="C91" s="25"/>
      <c r="D91" s="25"/>
      <c r="E91" s="25"/>
    </row>
    <row r="92" spans="2:5">
      <c r="B92" s="264" t="s">
        <v>1300</v>
      </c>
      <c r="C92" s="265"/>
      <c r="D92" s="265"/>
      <c r="E92" s="266"/>
    </row>
    <row r="93" spans="2:5">
      <c r="B93" s="55" t="s">
        <v>1301</v>
      </c>
      <c r="C93" s="55" t="s">
        <v>1248</v>
      </c>
      <c r="D93" s="55" t="s">
        <v>1249</v>
      </c>
      <c r="E93" s="55" t="s">
        <v>202</v>
      </c>
    </row>
    <row r="94" spans="2:5" ht="81" customHeight="1">
      <c r="B94" s="278" t="s">
        <v>336</v>
      </c>
      <c r="C94" s="137" t="s">
        <v>1462</v>
      </c>
      <c r="D94" s="136" t="s">
        <v>1463</v>
      </c>
      <c r="E94" s="135" t="s">
        <v>1464</v>
      </c>
    </row>
    <row r="95" spans="2:5" ht="70.5" customHeight="1">
      <c r="B95" s="278"/>
      <c r="C95" s="137" t="s">
        <v>1465</v>
      </c>
      <c r="D95" s="136" t="s">
        <v>1466</v>
      </c>
      <c r="E95" s="135" t="s">
        <v>1467</v>
      </c>
    </row>
    <row r="96" spans="2:5" ht="41.25" customHeight="1">
      <c r="B96" s="278"/>
      <c r="C96" s="137" t="s">
        <v>1468</v>
      </c>
      <c r="D96" s="136" t="s">
        <v>1469</v>
      </c>
      <c r="E96" s="135" t="s">
        <v>1470</v>
      </c>
    </row>
    <row r="97" spans="2:5" ht="112.5" customHeight="1">
      <c r="B97" s="278"/>
      <c r="C97" s="137" t="s">
        <v>1471</v>
      </c>
      <c r="D97" s="136" t="s">
        <v>1472</v>
      </c>
      <c r="E97" s="135" t="s">
        <v>1473</v>
      </c>
    </row>
    <row r="98" spans="2:5" ht="119.25" customHeight="1">
      <c r="B98" s="278"/>
      <c r="C98" s="137" t="s">
        <v>1474</v>
      </c>
      <c r="D98" s="136" t="s">
        <v>1475</v>
      </c>
      <c r="E98" s="135" t="s">
        <v>1476</v>
      </c>
    </row>
    <row r="99" spans="2:5" ht="61.5" customHeight="1">
      <c r="B99" s="278"/>
      <c r="C99" s="137" t="s">
        <v>1477</v>
      </c>
      <c r="D99" s="136" t="s">
        <v>1478</v>
      </c>
      <c r="E99" s="135" t="s">
        <v>1479</v>
      </c>
    </row>
    <row r="100" spans="2:5" ht="74.25" customHeight="1">
      <c r="B100" s="278"/>
      <c r="C100" s="137" t="s">
        <v>1480</v>
      </c>
      <c r="D100" s="136" t="s">
        <v>1481</v>
      </c>
      <c r="E100" s="135" t="s">
        <v>1482</v>
      </c>
    </row>
    <row r="101" spans="2:5" ht="121.5" customHeight="1">
      <c r="B101" s="278"/>
      <c r="C101" s="137" t="s">
        <v>1483</v>
      </c>
      <c r="D101" s="136" t="s">
        <v>1484</v>
      </c>
      <c r="E101" s="135" t="s">
        <v>1485</v>
      </c>
    </row>
    <row r="102" spans="2:5" ht="94.5" customHeight="1">
      <c r="B102" s="278"/>
      <c r="C102" s="137" t="s">
        <v>1486</v>
      </c>
      <c r="D102" s="136" t="s">
        <v>1487</v>
      </c>
      <c r="E102" s="135" t="s">
        <v>1488</v>
      </c>
    </row>
    <row r="103" spans="2:5" ht="147" customHeight="1">
      <c r="B103" s="278"/>
      <c r="C103" s="137" t="s">
        <v>1489</v>
      </c>
      <c r="D103" s="136" t="s">
        <v>1490</v>
      </c>
      <c r="E103" s="135" t="s">
        <v>1491</v>
      </c>
    </row>
    <row r="104" spans="2:5" ht="83.25" customHeight="1">
      <c r="B104" s="278"/>
      <c r="C104" s="137" t="s">
        <v>1492</v>
      </c>
      <c r="D104" s="136" t="s">
        <v>1493</v>
      </c>
      <c r="E104" s="135" t="s">
        <v>1494</v>
      </c>
    </row>
    <row r="105" spans="2:5" ht="178.5" customHeight="1">
      <c r="B105" s="278"/>
      <c r="C105" s="137" t="s">
        <v>1495</v>
      </c>
      <c r="D105" s="136" t="s">
        <v>1303</v>
      </c>
      <c r="E105" s="135" t="s">
        <v>1496</v>
      </c>
    </row>
    <row r="106" spans="2:5" ht="60" customHeight="1">
      <c r="B106" s="278"/>
      <c r="C106" s="137" t="s">
        <v>1497</v>
      </c>
      <c r="D106" s="136" t="s">
        <v>1498</v>
      </c>
      <c r="E106" s="135" t="s">
        <v>1499</v>
      </c>
    </row>
    <row r="107" spans="2:5" ht="125.25" customHeight="1">
      <c r="B107" s="278"/>
      <c r="C107" s="137" t="s">
        <v>1500</v>
      </c>
      <c r="D107" s="136" t="s">
        <v>1501</v>
      </c>
      <c r="E107" s="135" t="s">
        <v>1502</v>
      </c>
    </row>
    <row r="108" spans="2:5" ht="104.25" customHeight="1">
      <c r="B108" s="278"/>
      <c r="C108" s="137" t="s">
        <v>1503</v>
      </c>
      <c r="D108" s="136" t="s">
        <v>1504</v>
      </c>
      <c r="E108" s="135" t="s">
        <v>1505</v>
      </c>
    </row>
    <row r="109" spans="2:5" ht="127.5" customHeight="1">
      <c r="B109" s="278"/>
      <c r="C109" s="137" t="s">
        <v>1506</v>
      </c>
      <c r="D109" s="136" t="s">
        <v>1507</v>
      </c>
      <c r="E109" s="135" t="s">
        <v>1508</v>
      </c>
    </row>
    <row r="110" spans="2:5" ht="135.75" customHeight="1">
      <c r="B110" s="278"/>
      <c r="C110" s="137" t="s">
        <v>1509</v>
      </c>
      <c r="D110" s="136" t="s">
        <v>1510</v>
      </c>
      <c r="E110" s="135" t="s">
        <v>1511</v>
      </c>
    </row>
    <row r="111" spans="2:5" ht="159" customHeight="1">
      <c r="B111" s="278"/>
      <c r="C111" s="137" t="s">
        <v>1512</v>
      </c>
      <c r="D111" s="136" t="s">
        <v>1513</v>
      </c>
      <c r="E111" s="135" t="s">
        <v>1514</v>
      </c>
    </row>
    <row r="112" spans="2:5" ht="82.5" customHeight="1">
      <c r="B112" s="278"/>
      <c r="C112" s="137" t="s">
        <v>1515</v>
      </c>
      <c r="D112" s="136" t="s">
        <v>1516</v>
      </c>
      <c r="E112" s="135" t="s">
        <v>1517</v>
      </c>
    </row>
    <row r="113" spans="2:5" ht="110.25" customHeight="1">
      <c r="B113" s="278"/>
      <c r="C113" s="137" t="s">
        <v>1518</v>
      </c>
      <c r="D113" s="136" t="s">
        <v>815</v>
      </c>
      <c r="E113" s="135" t="s">
        <v>1519</v>
      </c>
    </row>
    <row r="114" spans="2:5" ht="145.5" customHeight="1">
      <c r="B114" s="278"/>
      <c r="C114" s="137" t="s">
        <v>1520</v>
      </c>
      <c r="D114" s="136" t="s">
        <v>1521</v>
      </c>
      <c r="E114" s="135" t="s">
        <v>1522</v>
      </c>
    </row>
    <row r="115" spans="2:5" ht="119.25" customHeight="1">
      <c r="B115" s="278"/>
      <c r="C115" s="137" t="s">
        <v>1523</v>
      </c>
      <c r="D115" s="136" t="s">
        <v>1524</v>
      </c>
      <c r="E115" s="135" t="s">
        <v>1525</v>
      </c>
    </row>
    <row r="116" spans="2:5" ht="118.5" customHeight="1">
      <c r="B116" s="278"/>
      <c r="C116" s="137" t="s">
        <v>1526</v>
      </c>
      <c r="D116" s="136" t="s">
        <v>1527</v>
      </c>
      <c r="E116" s="135" t="s">
        <v>1528</v>
      </c>
    </row>
    <row r="117" spans="2:5" ht="92.25" customHeight="1">
      <c r="B117" s="278"/>
      <c r="C117" s="137" t="s">
        <v>1529</v>
      </c>
      <c r="D117" s="136" t="s">
        <v>1530</v>
      </c>
      <c r="E117" s="135" t="s">
        <v>1531</v>
      </c>
    </row>
    <row r="118" spans="2:5" ht="69" customHeight="1">
      <c r="B118" s="278"/>
      <c r="C118" s="137" t="s">
        <v>1532</v>
      </c>
      <c r="D118" s="136" t="s">
        <v>1533</v>
      </c>
      <c r="E118" s="135" t="s">
        <v>1534</v>
      </c>
    </row>
    <row r="119" spans="2:5" ht="77.25" customHeight="1">
      <c r="B119" s="278"/>
      <c r="C119" s="137" t="s">
        <v>1535</v>
      </c>
      <c r="D119" s="136" t="s">
        <v>1536</v>
      </c>
      <c r="E119" s="135" t="s">
        <v>1537</v>
      </c>
    </row>
    <row r="120" spans="2:5" ht="94.5" customHeight="1">
      <c r="B120" s="278"/>
      <c r="C120" s="137" t="s">
        <v>1538</v>
      </c>
      <c r="D120" s="136" t="s">
        <v>1539</v>
      </c>
      <c r="E120" s="135" t="s">
        <v>1540</v>
      </c>
    </row>
    <row r="121" spans="2:5" ht="94.5" customHeight="1">
      <c r="B121" s="278"/>
      <c r="C121" s="137" t="s">
        <v>1541</v>
      </c>
      <c r="D121" s="136" t="s">
        <v>1542</v>
      </c>
      <c r="E121" s="135" t="s">
        <v>1543</v>
      </c>
    </row>
    <row r="122" spans="2:5" ht="81" customHeight="1">
      <c r="B122" s="278"/>
      <c r="C122" s="137" t="s">
        <v>1544</v>
      </c>
      <c r="D122" s="136" t="s">
        <v>1545</v>
      </c>
      <c r="E122" s="135" t="s">
        <v>1546</v>
      </c>
    </row>
    <row r="123" spans="2:5" ht="111" customHeight="1">
      <c r="B123" s="278"/>
      <c r="C123" s="137" t="s">
        <v>1547</v>
      </c>
      <c r="D123" s="136" t="s">
        <v>1548</v>
      </c>
      <c r="E123" s="135" t="s">
        <v>1549</v>
      </c>
    </row>
    <row r="124" spans="2:5" ht="101.25" customHeight="1">
      <c r="B124" s="278"/>
      <c r="C124" s="137" t="s">
        <v>1550</v>
      </c>
      <c r="D124" s="136" t="s">
        <v>1551</v>
      </c>
      <c r="E124" s="135" t="s">
        <v>1552</v>
      </c>
    </row>
    <row r="125" spans="2:5" ht="47.25" customHeight="1">
      <c r="B125" s="278"/>
      <c r="C125" s="137" t="s">
        <v>1553</v>
      </c>
      <c r="D125" s="136" t="s">
        <v>1554</v>
      </c>
      <c r="E125" s="135" t="s">
        <v>1555</v>
      </c>
    </row>
    <row r="126" spans="2:5" ht="101.25" customHeight="1">
      <c r="B126" s="278"/>
      <c r="C126" s="137" t="s">
        <v>1556</v>
      </c>
      <c r="D126" s="136" t="s">
        <v>1557</v>
      </c>
      <c r="E126" s="135" t="s">
        <v>1558</v>
      </c>
    </row>
    <row r="127" spans="2:5" ht="61.5" customHeight="1">
      <c r="B127" s="278"/>
      <c r="C127" s="137" t="s">
        <v>1559</v>
      </c>
      <c r="D127" s="136" t="s">
        <v>1560</v>
      </c>
      <c r="E127" s="135" t="s">
        <v>1561</v>
      </c>
    </row>
    <row r="128" spans="2:5" ht="39.75" customHeight="1">
      <c r="B128" s="278"/>
      <c r="C128" s="137" t="s">
        <v>1562</v>
      </c>
      <c r="D128" s="136" t="s">
        <v>1563</v>
      </c>
      <c r="E128" s="135" t="s">
        <v>1564</v>
      </c>
    </row>
    <row r="129" spans="2:5" ht="75.75" customHeight="1">
      <c r="B129" s="278"/>
      <c r="C129" s="137" t="s">
        <v>1565</v>
      </c>
      <c r="D129" s="136" t="s">
        <v>1566</v>
      </c>
      <c r="E129" s="135" t="s">
        <v>1567</v>
      </c>
    </row>
    <row r="130" spans="2:5" ht="81.75" customHeight="1">
      <c r="B130" s="278"/>
      <c r="C130" s="137" t="s">
        <v>1568</v>
      </c>
      <c r="D130" s="136" t="s">
        <v>1569</v>
      </c>
      <c r="E130" s="135" t="s">
        <v>1570</v>
      </c>
    </row>
    <row r="131" spans="2:5" ht="114.75" customHeight="1">
      <c r="B131" s="278"/>
      <c r="C131" s="137" t="s">
        <v>1571</v>
      </c>
      <c r="D131" s="136" t="s">
        <v>1572</v>
      </c>
      <c r="E131" s="135" t="s">
        <v>1573</v>
      </c>
    </row>
    <row r="132" spans="2:5" ht="30" customHeight="1">
      <c r="B132" s="278"/>
      <c r="C132" s="137" t="s">
        <v>1574</v>
      </c>
      <c r="D132" s="136" t="s">
        <v>1575</v>
      </c>
      <c r="E132" s="135" t="s">
        <v>1576</v>
      </c>
    </row>
    <row r="133" spans="2:5" ht="49.5" customHeight="1">
      <c r="B133" s="278"/>
      <c r="C133" s="137" t="s">
        <v>1577</v>
      </c>
      <c r="D133" s="136" t="s">
        <v>1578</v>
      </c>
      <c r="E133" s="135" t="s">
        <v>1579</v>
      </c>
    </row>
    <row r="134" spans="2:5" ht="72.75" customHeight="1">
      <c r="B134" s="278"/>
      <c r="C134" s="137" t="s">
        <v>1580</v>
      </c>
      <c r="D134" s="136" t="s">
        <v>1581</v>
      </c>
      <c r="E134" s="135" t="s">
        <v>1582</v>
      </c>
    </row>
    <row r="135" spans="2:5" ht="93.75" customHeight="1">
      <c r="B135" s="278"/>
      <c r="C135" s="137" t="s">
        <v>1583</v>
      </c>
      <c r="D135" s="136" t="s">
        <v>1584</v>
      </c>
      <c r="E135" s="135" t="s">
        <v>1585</v>
      </c>
    </row>
    <row r="136" spans="2:5" ht="69.75" customHeight="1">
      <c r="B136" s="278"/>
      <c r="C136" s="137" t="s">
        <v>1586</v>
      </c>
      <c r="D136" s="136" t="s">
        <v>1587</v>
      </c>
      <c r="E136" s="135" t="s">
        <v>1588</v>
      </c>
    </row>
    <row r="137" spans="2:5" ht="88.5" customHeight="1">
      <c r="B137" s="278"/>
      <c r="C137" s="137" t="s">
        <v>1589</v>
      </c>
      <c r="D137" s="136" t="s">
        <v>1590</v>
      </c>
      <c r="E137" s="135" t="s">
        <v>1591</v>
      </c>
    </row>
    <row r="138" spans="2:5" ht="98.25" customHeight="1">
      <c r="B138" s="278"/>
      <c r="C138" s="137" t="s">
        <v>1592</v>
      </c>
      <c r="D138" s="136" t="s">
        <v>812</v>
      </c>
      <c r="E138" s="135" t="s">
        <v>1593</v>
      </c>
    </row>
    <row r="139" spans="2:5" ht="68.25" customHeight="1">
      <c r="B139" s="278"/>
      <c r="C139" s="137" t="s">
        <v>1594</v>
      </c>
      <c r="D139" s="136" t="s">
        <v>1595</v>
      </c>
      <c r="E139" s="135" t="s">
        <v>1596</v>
      </c>
    </row>
    <row r="140" spans="2:5" ht="102.75" customHeight="1">
      <c r="B140" s="278"/>
      <c r="C140" s="137" t="s">
        <v>1597</v>
      </c>
      <c r="D140" s="136" t="s">
        <v>1598</v>
      </c>
      <c r="E140" s="135" t="s">
        <v>1599</v>
      </c>
    </row>
    <row r="141" spans="2:5" ht="135.75" customHeight="1">
      <c r="B141" s="278"/>
      <c r="C141" s="137" t="s">
        <v>1600</v>
      </c>
      <c r="D141" s="136" t="s">
        <v>1601</v>
      </c>
      <c r="E141" s="135" t="s">
        <v>1602</v>
      </c>
    </row>
    <row r="142" spans="2:5" ht="60" customHeight="1">
      <c r="B142" s="278"/>
      <c r="C142" s="137" t="s">
        <v>1603</v>
      </c>
      <c r="D142" s="136" t="s">
        <v>1604</v>
      </c>
      <c r="E142" s="135" t="s">
        <v>1605</v>
      </c>
    </row>
    <row r="143" spans="2:5" ht="60" customHeight="1">
      <c r="B143" s="278"/>
      <c r="C143" s="137" t="s">
        <v>1606</v>
      </c>
      <c r="D143" s="136" t="s">
        <v>1607</v>
      </c>
      <c r="E143" s="135" t="s">
        <v>1608</v>
      </c>
    </row>
    <row r="144" spans="2:5" ht="78" customHeight="1">
      <c r="B144" s="278"/>
      <c r="C144" s="137" t="s">
        <v>1609</v>
      </c>
      <c r="D144" s="136" t="s">
        <v>1610</v>
      </c>
      <c r="E144" s="135" t="s">
        <v>1611</v>
      </c>
    </row>
    <row r="145" spans="2:5" ht="88.5" customHeight="1">
      <c r="B145" s="278"/>
      <c r="C145" s="137" t="s">
        <v>1612</v>
      </c>
      <c r="D145" s="136" t="s">
        <v>1613</v>
      </c>
      <c r="E145" s="135" t="s">
        <v>1614</v>
      </c>
    </row>
    <row r="146" spans="2:5" ht="57" customHeight="1">
      <c r="B146" s="278"/>
      <c r="C146" s="137" t="s">
        <v>1615</v>
      </c>
      <c r="D146" s="136" t="s">
        <v>1616</v>
      </c>
      <c r="E146" s="135" t="s">
        <v>1617</v>
      </c>
    </row>
    <row r="147" spans="2:5" ht="90.75" customHeight="1">
      <c r="B147" s="278"/>
      <c r="C147" s="137" t="s">
        <v>1618</v>
      </c>
      <c r="D147" s="136" t="s">
        <v>1619</v>
      </c>
      <c r="E147" s="135" t="s">
        <v>1620</v>
      </c>
    </row>
    <row r="148" spans="2:5" ht="216.75" customHeight="1">
      <c r="B148" s="278"/>
      <c r="C148" s="137" t="s">
        <v>1621</v>
      </c>
      <c r="D148" s="136" t="s">
        <v>1622</v>
      </c>
      <c r="E148" s="135" t="s">
        <v>1623</v>
      </c>
    </row>
    <row r="149" spans="2:5" ht="89.25" customHeight="1">
      <c r="B149" s="278"/>
      <c r="C149" s="137" t="s">
        <v>1624</v>
      </c>
      <c r="D149" s="136" t="s">
        <v>1625</v>
      </c>
      <c r="E149" s="135" t="s">
        <v>1626</v>
      </c>
    </row>
    <row r="150" spans="2:5" ht="84" customHeight="1">
      <c r="B150" s="278"/>
      <c r="C150" s="137" t="s">
        <v>1627</v>
      </c>
      <c r="D150" s="136" t="s">
        <v>1628</v>
      </c>
      <c r="E150" s="135" t="s">
        <v>1629</v>
      </c>
    </row>
    <row r="151" spans="2:5" ht="63" customHeight="1">
      <c r="B151" s="278"/>
      <c r="C151" s="137" t="s">
        <v>1630</v>
      </c>
      <c r="D151" s="136" t="s">
        <v>1631</v>
      </c>
      <c r="E151" s="135" t="s">
        <v>1632</v>
      </c>
    </row>
    <row r="152" spans="2:5" ht="72.75" customHeight="1">
      <c r="B152" s="278"/>
      <c r="C152" s="137" t="s">
        <v>1633</v>
      </c>
      <c r="D152" s="136" t="s">
        <v>1634</v>
      </c>
      <c r="E152" s="135" t="s">
        <v>1635</v>
      </c>
    </row>
    <row r="153" spans="2:5" ht="57" customHeight="1">
      <c r="B153" s="278"/>
      <c r="C153" s="137" t="s">
        <v>1636</v>
      </c>
      <c r="D153" s="136" t="s">
        <v>1637</v>
      </c>
      <c r="E153" s="135" t="s">
        <v>1638</v>
      </c>
    </row>
    <row r="154" spans="2:5" ht="129" customHeight="1">
      <c r="B154" s="278"/>
      <c r="C154" s="137" t="s">
        <v>1639</v>
      </c>
      <c r="D154" s="136" t="s">
        <v>1640</v>
      </c>
      <c r="E154" s="135" t="s">
        <v>1641</v>
      </c>
    </row>
    <row r="155" spans="2:5" ht="93" customHeight="1">
      <c r="B155" s="278"/>
      <c r="C155" s="137" t="s">
        <v>1642</v>
      </c>
      <c r="D155" s="136" t="s">
        <v>1643</v>
      </c>
      <c r="E155" s="135" t="s">
        <v>1644</v>
      </c>
    </row>
    <row r="156" spans="2:5" ht="116.25" customHeight="1">
      <c r="B156" s="278"/>
      <c r="C156" s="137" t="s">
        <v>1645</v>
      </c>
      <c r="D156" s="136" t="s">
        <v>1646</v>
      </c>
      <c r="E156" s="135" t="s">
        <v>1647</v>
      </c>
    </row>
    <row r="157" spans="2:5" ht="69" customHeight="1">
      <c r="B157" s="278"/>
      <c r="C157" s="137" t="s">
        <v>1317</v>
      </c>
      <c r="D157" s="136" t="s">
        <v>1648</v>
      </c>
      <c r="E157" s="135" t="s">
        <v>1649</v>
      </c>
    </row>
    <row r="158" spans="2:5" ht="57.75" customHeight="1">
      <c r="B158" s="278"/>
      <c r="C158" s="137" t="s">
        <v>1650</v>
      </c>
      <c r="D158" s="136" t="s">
        <v>1651</v>
      </c>
      <c r="E158" s="135" t="s">
        <v>1652</v>
      </c>
    </row>
    <row r="159" spans="2:5" ht="107.25" customHeight="1">
      <c r="B159" s="278"/>
      <c r="C159" s="137" t="s">
        <v>1653</v>
      </c>
      <c r="D159" s="136" t="s">
        <v>1654</v>
      </c>
      <c r="E159" s="135" t="s">
        <v>1655</v>
      </c>
    </row>
    <row r="160" spans="2:5" ht="139.5" customHeight="1">
      <c r="B160" s="278"/>
      <c r="C160" s="137" t="s">
        <v>1656</v>
      </c>
      <c r="D160" s="136" t="s">
        <v>1657</v>
      </c>
      <c r="E160" s="135" t="s">
        <v>1658</v>
      </c>
    </row>
    <row r="161" spans="2:5" ht="64.5" customHeight="1">
      <c r="B161" s="278"/>
      <c r="C161" s="137" t="s">
        <v>1659</v>
      </c>
      <c r="D161" s="136" t="s">
        <v>1660</v>
      </c>
      <c r="E161" s="135" t="s">
        <v>1661</v>
      </c>
    </row>
    <row r="162" spans="2:5" ht="135.75" customHeight="1">
      <c r="B162" s="278"/>
      <c r="C162" s="137" t="s">
        <v>1662</v>
      </c>
      <c r="D162" s="136" t="s">
        <v>809</v>
      </c>
      <c r="E162" s="135" t="s">
        <v>1663</v>
      </c>
    </row>
    <row r="163" spans="2:5" ht="55.5" customHeight="1">
      <c r="B163" s="278"/>
      <c r="C163" s="137" t="s">
        <v>1664</v>
      </c>
      <c r="D163" s="136" t="s">
        <v>1665</v>
      </c>
      <c r="E163" s="135" t="s">
        <v>1666</v>
      </c>
    </row>
    <row r="164" spans="2:5" ht="87" customHeight="1">
      <c r="B164" s="278"/>
      <c r="C164" s="137" t="s">
        <v>1667</v>
      </c>
      <c r="D164" s="136" t="s">
        <v>1668</v>
      </c>
      <c r="E164" s="135" t="s">
        <v>1669</v>
      </c>
    </row>
    <row r="165" spans="2:5" ht="52.5" customHeight="1">
      <c r="B165" s="278"/>
      <c r="C165" s="137" t="s">
        <v>1670</v>
      </c>
      <c r="D165" s="136" t="s">
        <v>1671</v>
      </c>
      <c r="E165" s="135" t="s">
        <v>1672</v>
      </c>
    </row>
    <row r="166" spans="2:5" ht="48" customHeight="1">
      <c r="B166" s="278"/>
      <c r="C166" s="137" t="s">
        <v>1673</v>
      </c>
      <c r="D166" s="136" t="s">
        <v>1674</v>
      </c>
      <c r="E166" s="135" t="s">
        <v>1675</v>
      </c>
    </row>
    <row r="167" spans="2:5" ht="117.75" customHeight="1">
      <c r="B167" s="278"/>
      <c r="C167" s="137" t="s">
        <v>1676</v>
      </c>
      <c r="D167" s="136" t="s">
        <v>1677</v>
      </c>
      <c r="E167" s="135" t="s">
        <v>1678</v>
      </c>
    </row>
    <row r="168" spans="2:5" ht="140.25" customHeight="1">
      <c r="B168" s="278"/>
      <c r="C168" s="137" t="s">
        <v>1679</v>
      </c>
      <c r="D168" s="136" t="s">
        <v>1680</v>
      </c>
      <c r="E168" s="135" t="s">
        <v>1681</v>
      </c>
    </row>
    <row r="169" spans="2:5" ht="109.5" customHeight="1">
      <c r="B169" s="278"/>
      <c r="C169" s="137" t="s">
        <v>1682</v>
      </c>
      <c r="D169" s="136" t="s">
        <v>1683</v>
      </c>
      <c r="E169" s="135" t="s">
        <v>1684</v>
      </c>
    </row>
    <row r="170" spans="2:5" ht="88.5" customHeight="1">
      <c r="B170" s="278"/>
      <c r="C170" s="137" t="s">
        <v>1685</v>
      </c>
      <c r="D170" s="136" t="s">
        <v>1686</v>
      </c>
      <c r="E170" s="135" t="s">
        <v>1687</v>
      </c>
    </row>
    <row r="171" spans="2:5" ht="94.5" customHeight="1">
      <c r="B171" s="278"/>
      <c r="C171" s="137" t="s">
        <v>1688</v>
      </c>
      <c r="D171" s="136" t="s">
        <v>1689</v>
      </c>
      <c r="E171" s="135" t="s">
        <v>1690</v>
      </c>
    </row>
    <row r="172" spans="2:5" ht="93.75" customHeight="1">
      <c r="B172" s="278"/>
      <c r="C172" s="137" t="s">
        <v>1691</v>
      </c>
      <c r="D172" s="136" t="s">
        <v>1692</v>
      </c>
      <c r="E172" s="135" t="s">
        <v>1693</v>
      </c>
    </row>
    <row r="173" spans="2:5" ht="116.25" customHeight="1">
      <c r="B173" s="278"/>
      <c r="C173" s="137" t="s">
        <v>1694</v>
      </c>
      <c r="D173" s="136" t="s">
        <v>1695</v>
      </c>
      <c r="E173" s="135" t="s">
        <v>1696</v>
      </c>
    </row>
    <row r="174" spans="2:5" ht="141.75" customHeight="1">
      <c r="B174" s="278"/>
      <c r="C174" s="137" t="s">
        <v>1697</v>
      </c>
      <c r="D174" s="136" t="s">
        <v>1698</v>
      </c>
      <c r="E174" s="135" t="s">
        <v>1699</v>
      </c>
    </row>
    <row r="175" spans="2:5" ht="71.25" customHeight="1">
      <c r="B175" s="278"/>
      <c r="C175" s="137" t="s">
        <v>1700</v>
      </c>
      <c r="D175" s="136" t="s">
        <v>1701</v>
      </c>
      <c r="E175" s="135" t="s">
        <v>1702</v>
      </c>
    </row>
    <row r="176" spans="2:5" ht="83.25" customHeight="1">
      <c r="B176" s="278"/>
      <c r="C176" s="137" t="s">
        <v>1703</v>
      </c>
      <c r="D176" s="136" t="s">
        <v>1704</v>
      </c>
      <c r="E176" s="135" t="s">
        <v>1705</v>
      </c>
    </row>
    <row r="177" spans="2:5" ht="99.75" customHeight="1">
      <c r="B177" s="278"/>
      <c r="C177" s="137" t="s">
        <v>1706</v>
      </c>
      <c r="D177" s="136" t="s">
        <v>1707</v>
      </c>
      <c r="E177" s="135" t="s">
        <v>1708</v>
      </c>
    </row>
    <row r="178" spans="2:5" ht="85.5" customHeight="1">
      <c r="B178" s="278"/>
      <c r="C178" s="137" t="s">
        <v>1709</v>
      </c>
      <c r="D178" s="136" t="s">
        <v>1710</v>
      </c>
      <c r="E178" s="135" t="s">
        <v>1711</v>
      </c>
    </row>
    <row r="179" spans="2:5" ht="123" customHeight="1">
      <c r="B179" s="278"/>
      <c r="C179" s="137" t="s">
        <v>1712</v>
      </c>
      <c r="D179" s="136" t="s">
        <v>1713</v>
      </c>
      <c r="E179" s="135" t="s">
        <v>1714</v>
      </c>
    </row>
    <row r="180" spans="2:5" ht="125.25" customHeight="1">
      <c r="B180" s="278"/>
      <c r="C180" s="137" t="s">
        <v>1715</v>
      </c>
      <c r="D180" s="136" t="s">
        <v>1716</v>
      </c>
      <c r="E180" s="135" t="s">
        <v>1717</v>
      </c>
    </row>
    <row r="181" spans="2:5" ht="98.25" customHeight="1">
      <c r="B181" s="278"/>
      <c r="C181" s="137" t="s">
        <v>1718</v>
      </c>
      <c r="D181" s="136" t="s">
        <v>1719</v>
      </c>
      <c r="E181" s="135" t="s">
        <v>1720</v>
      </c>
    </row>
    <row r="182" spans="2:5" ht="75.75" customHeight="1">
      <c r="B182" s="278"/>
      <c r="C182" s="137" t="s">
        <v>1721</v>
      </c>
      <c r="D182" s="136" t="s">
        <v>1722</v>
      </c>
      <c r="E182" s="135" t="s">
        <v>1723</v>
      </c>
    </row>
    <row r="183" spans="2:5" ht="108.75" customHeight="1">
      <c r="B183" s="278"/>
      <c r="C183" s="137" t="s">
        <v>1724</v>
      </c>
      <c r="D183" s="136" t="s">
        <v>1725</v>
      </c>
      <c r="E183" s="135" t="s">
        <v>1726</v>
      </c>
    </row>
    <row r="184" spans="2:5" ht="102.75" customHeight="1">
      <c r="B184" s="278"/>
      <c r="C184" s="137" t="s">
        <v>1727</v>
      </c>
      <c r="D184" s="136" t="s">
        <v>1728</v>
      </c>
      <c r="E184" s="135" t="s">
        <v>1729</v>
      </c>
    </row>
    <row r="185" spans="2:5" ht="79.5" customHeight="1">
      <c r="B185" s="278"/>
      <c r="C185" s="137" t="s">
        <v>1730</v>
      </c>
      <c r="D185" s="136" t="s">
        <v>1731</v>
      </c>
      <c r="E185" s="135" t="s">
        <v>1732</v>
      </c>
    </row>
    <row r="186" spans="2:5" ht="191.25" customHeight="1">
      <c r="B186" s="278"/>
      <c r="C186" s="137" t="s">
        <v>1733</v>
      </c>
      <c r="D186" s="136" t="s">
        <v>1734</v>
      </c>
      <c r="E186" s="135" t="s">
        <v>1735</v>
      </c>
    </row>
    <row r="187" spans="2:5" ht="78.75" customHeight="1">
      <c r="B187" s="278"/>
      <c r="C187" s="137" t="s">
        <v>1736</v>
      </c>
      <c r="D187" s="136" t="s">
        <v>1737</v>
      </c>
      <c r="E187" s="135" t="s">
        <v>1738</v>
      </c>
    </row>
    <row r="188" spans="2:5" ht="87" customHeight="1">
      <c r="B188" s="278"/>
      <c r="C188" s="137" t="s">
        <v>1739</v>
      </c>
      <c r="D188" s="136" t="s">
        <v>1740</v>
      </c>
      <c r="E188" s="135" t="s">
        <v>1741</v>
      </c>
    </row>
    <row r="189" spans="2:5" ht="48.75" customHeight="1">
      <c r="B189" s="278"/>
      <c r="C189" s="137" t="s">
        <v>1742</v>
      </c>
      <c r="D189" s="136" t="s">
        <v>1743</v>
      </c>
      <c r="E189" s="135" t="s">
        <v>1744</v>
      </c>
    </row>
    <row r="190" spans="2:5" ht="50.25" customHeight="1">
      <c r="B190" s="278"/>
      <c r="C190" s="137" t="s">
        <v>1745</v>
      </c>
      <c r="D190" s="136" t="s">
        <v>1746</v>
      </c>
      <c r="E190" s="135" t="s">
        <v>1747</v>
      </c>
    </row>
    <row r="191" spans="2:5" ht="56.25" customHeight="1">
      <c r="B191" s="278"/>
      <c r="C191" s="137" t="s">
        <v>1748</v>
      </c>
      <c r="D191" s="136" t="s">
        <v>1749</v>
      </c>
      <c r="E191" s="135" t="s">
        <v>1750</v>
      </c>
    </row>
    <row r="193" spans="2:5">
      <c r="B193" s="275" t="s">
        <v>1300</v>
      </c>
      <c r="C193" s="276"/>
      <c r="D193" s="276"/>
      <c r="E193" s="277"/>
    </row>
    <row r="194" spans="2:5">
      <c r="B194" s="55" t="s">
        <v>1301</v>
      </c>
      <c r="C194" s="55" t="s">
        <v>1248</v>
      </c>
      <c r="D194" s="55" t="s">
        <v>1249</v>
      </c>
      <c r="E194" s="55" t="s">
        <v>202</v>
      </c>
    </row>
    <row r="195" spans="2:5">
      <c r="B195" s="278" t="s">
        <v>368</v>
      </c>
      <c r="C195" s="137" t="s">
        <v>1751</v>
      </c>
      <c r="D195" s="136">
        <v>1</v>
      </c>
      <c r="E195" s="135" t="s">
        <v>1751</v>
      </c>
    </row>
    <row r="196" spans="2:5">
      <c r="B196" s="278"/>
      <c r="C196" s="137" t="s">
        <v>1752</v>
      </c>
      <c r="D196" s="136">
        <v>2</v>
      </c>
      <c r="E196" s="135" t="s">
        <v>1752</v>
      </c>
    </row>
    <row r="197" spans="2:5">
      <c r="B197" s="278"/>
      <c r="C197" s="137" t="s">
        <v>1753</v>
      </c>
      <c r="D197" s="136">
        <v>3</v>
      </c>
      <c r="E197" s="135" t="s">
        <v>1753</v>
      </c>
    </row>
    <row r="198" spans="2:5">
      <c r="B198" s="278"/>
      <c r="C198" s="137" t="s">
        <v>1754</v>
      </c>
      <c r="D198" s="136">
        <v>4</v>
      </c>
      <c r="E198" s="135" t="s">
        <v>1754</v>
      </c>
    </row>
    <row r="199" spans="2:5">
      <c r="B199" s="278"/>
      <c r="C199" s="137" t="s">
        <v>1755</v>
      </c>
      <c r="D199" s="136">
        <v>5</v>
      </c>
      <c r="E199" s="135" t="s">
        <v>1755</v>
      </c>
    </row>
    <row r="200" spans="2:5">
      <c r="B200" s="278"/>
      <c r="C200" s="137" t="s">
        <v>1756</v>
      </c>
      <c r="D200" s="136">
        <v>6</v>
      </c>
      <c r="E200" s="135" t="s">
        <v>1756</v>
      </c>
    </row>
    <row r="202" spans="2:5">
      <c r="B202" s="275" t="s">
        <v>1300</v>
      </c>
      <c r="C202" s="276"/>
      <c r="D202" s="276"/>
      <c r="E202" s="277"/>
    </row>
    <row r="203" spans="2:5">
      <c r="B203" s="55" t="s">
        <v>1301</v>
      </c>
      <c r="C203" s="55" t="s">
        <v>1248</v>
      </c>
      <c r="D203" s="55" t="s">
        <v>1249</v>
      </c>
      <c r="E203" s="55" t="s">
        <v>202</v>
      </c>
    </row>
    <row r="204" spans="2:5">
      <c r="B204" s="278" t="s">
        <v>1757</v>
      </c>
      <c r="C204" s="137" t="s">
        <v>1758</v>
      </c>
      <c r="D204" s="136">
        <v>0</v>
      </c>
      <c r="E204" s="135" t="s">
        <v>1758</v>
      </c>
    </row>
    <row r="205" spans="2:5">
      <c r="B205" s="278"/>
      <c r="C205" s="137" t="s">
        <v>1759</v>
      </c>
      <c r="D205" s="136">
        <v>1</v>
      </c>
      <c r="E205" s="135" t="s">
        <v>1759</v>
      </c>
    </row>
    <row r="207" spans="2:5">
      <c r="B207" s="275" t="s">
        <v>1300</v>
      </c>
      <c r="C207" s="276"/>
      <c r="D207" s="276"/>
      <c r="E207" s="277"/>
    </row>
    <row r="208" spans="2:5">
      <c r="B208" s="55" t="s">
        <v>1301</v>
      </c>
      <c r="C208" s="55" t="s">
        <v>1248</v>
      </c>
      <c r="D208" s="55" t="s">
        <v>1249</v>
      </c>
      <c r="E208" s="55" t="s">
        <v>202</v>
      </c>
    </row>
    <row r="209" spans="2:5" ht="75.75" customHeight="1">
      <c r="B209" s="278" t="s">
        <v>440</v>
      </c>
      <c r="C209" s="137" t="s">
        <v>1760</v>
      </c>
      <c r="D209" s="136" t="s">
        <v>1761</v>
      </c>
      <c r="E209" s="135" t="s">
        <v>1762</v>
      </c>
    </row>
    <row r="210" spans="2:5" ht="46.5" customHeight="1">
      <c r="B210" s="278"/>
      <c r="C210" s="137" t="s">
        <v>1308</v>
      </c>
      <c r="D210" s="136" t="s">
        <v>1763</v>
      </c>
      <c r="E210" s="135" t="s">
        <v>1310</v>
      </c>
    </row>
    <row r="211" spans="2:5" ht="49.5" customHeight="1">
      <c r="B211" s="278"/>
      <c r="C211" s="137" t="s">
        <v>1764</v>
      </c>
      <c r="D211" s="136" t="s">
        <v>1765</v>
      </c>
      <c r="E211" s="135" t="s">
        <v>1766</v>
      </c>
    </row>
    <row r="212" spans="2:5">
      <c r="B212" s="278"/>
      <c r="C212" s="137" t="s">
        <v>1767</v>
      </c>
      <c r="D212" s="136" t="s">
        <v>1768</v>
      </c>
      <c r="E212" s="135" t="s">
        <v>1769</v>
      </c>
    </row>
    <row r="213" spans="2:5" ht="90" customHeight="1">
      <c r="B213" s="278"/>
      <c r="C213" s="137" t="s">
        <v>1770</v>
      </c>
      <c r="D213" s="136" t="s">
        <v>1771</v>
      </c>
      <c r="E213" s="135" t="s">
        <v>1772</v>
      </c>
    </row>
    <row r="214" spans="2:5">
      <c r="B214" s="278"/>
      <c r="C214" s="137" t="s">
        <v>1773</v>
      </c>
      <c r="D214" s="136" t="s">
        <v>1312</v>
      </c>
      <c r="E214" s="135" t="s">
        <v>1774</v>
      </c>
    </row>
    <row r="215" spans="2:5" ht="75.75" customHeight="1">
      <c r="B215" s="278"/>
      <c r="C215" s="137" t="s">
        <v>1775</v>
      </c>
      <c r="D215" s="136" t="s">
        <v>1354</v>
      </c>
      <c r="E215" s="135" t="s">
        <v>1776</v>
      </c>
    </row>
    <row r="216" spans="2:5" ht="72" customHeight="1">
      <c r="B216" s="278"/>
      <c r="C216" s="137" t="s">
        <v>1777</v>
      </c>
      <c r="D216" s="136" t="s">
        <v>1778</v>
      </c>
      <c r="E216" s="135" t="s">
        <v>1779</v>
      </c>
    </row>
    <row r="217" spans="2:5" ht="102" customHeight="1">
      <c r="B217" s="278"/>
      <c r="C217" s="137" t="s">
        <v>1780</v>
      </c>
      <c r="D217" s="136" t="s">
        <v>1346</v>
      </c>
      <c r="E217" s="135" t="s">
        <v>1781</v>
      </c>
    </row>
    <row r="218" spans="2:5" ht="49.5" customHeight="1">
      <c r="B218" s="278"/>
      <c r="C218" s="137" t="s">
        <v>1782</v>
      </c>
      <c r="D218" s="136" t="s">
        <v>1783</v>
      </c>
      <c r="E218" s="135" t="s">
        <v>1784</v>
      </c>
    </row>
    <row r="220" spans="2:5">
      <c r="B220" s="275" t="s">
        <v>1300</v>
      </c>
      <c r="C220" s="276"/>
      <c r="D220" s="276"/>
      <c r="E220" s="277"/>
    </row>
    <row r="221" spans="2:5">
      <c r="B221" s="55" t="s">
        <v>1301</v>
      </c>
      <c r="C221" s="55" t="s">
        <v>1248</v>
      </c>
      <c r="D221" s="55" t="s">
        <v>1249</v>
      </c>
      <c r="E221" s="55" t="s">
        <v>202</v>
      </c>
    </row>
    <row r="222" spans="2:5" ht="114.75" customHeight="1">
      <c r="B222" s="278" t="s">
        <v>444</v>
      </c>
      <c r="C222" s="137" t="s">
        <v>1785</v>
      </c>
      <c r="D222" s="136" t="s">
        <v>1386</v>
      </c>
      <c r="E222" s="135" t="s">
        <v>1786</v>
      </c>
    </row>
    <row r="223" spans="2:5" ht="150" customHeight="1">
      <c r="B223" s="278"/>
      <c r="C223" s="137" t="s">
        <v>1787</v>
      </c>
      <c r="D223" s="136" t="s">
        <v>1788</v>
      </c>
      <c r="E223" s="135" t="s">
        <v>1789</v>
      </c>
    </row>
    <row r="224" spans="2:5" ht="96" customHeight="1">
      <c r="B224" s="278"/>
      <c r="C224" s="137" t="s">
        <v>1790</v>
      </c>
      <c r="D224" s="136" t="s">
        <v>1383</v>
      </c>
      <c r="E224" s="135" t="s">
        <v>1791</v>
      </c>
    </row>
    <row r="225" spans="2:5" ht="96" customHeight="1">
      <c r="B225" s="278"/>
      <c r="C225" s="137" t="s">
        <v>1792</v>
      </c>
      <c r="D225" s="136" t="s">
        <v>1793</v>
      </c>
      <c r="E225" s="135" t="s">
        <v>1794</v>
      </c>
    </row>
    <row r="226" spans="2:5" ht="93" customHeight="1">
      <c r="B226" s="278"/>
      <c r="C226" s="137" t="s">
        <v>1795</v>
      </c>
      <c r="D226" s="136" t="s">
        <v>1778</v>
      </c>
      <c r="E226" s="135" t="s">
        <v>1796</v>
      </c>
    </row>
    <row r="227" spans="2:5" ht="60" customHeight="1">
      <c r="B227" s="278"/>
      <c r="C227" s="137" t="s">
        <v>1797</v>
      </c>
      <c r="D227" s="136" t="s">
        <v>1798</v>
      </c>
      <c r="E227" s="135" t="s">
        <v>1799</v>
      </c>
    </row>
    <row r="229" spans="2:5">
      <c r="B229" s="275" t="s">
        <v>1300</v>
      </c>
      <c r="C229" s="276"/>
      <c r="D229" s="276"/>
      <c r="E229" s="277"/>
    </row>
    <row r="230" spans="2:5">
      <c r="B230" s="55" t="s">
        <v>1301</v>
      </c>
      <c r="C230" s="55" t="s">
        <v>1248</v>
      </c>
      <c r="D230" s="55" t="s">
        <v>1249</v>
      </c>
      <c r="E230" s="55" t="s">
        <v>202</v>
      </c>
    </row>
    <row r="231" spans="2:5" ht="60.75" customHeight="1">
      <c r="B231" s="278" t="s">
        <v>454</v>
      </c>
      <c r="C231" s="183" t="s">
        <v>1800</v>
      </c>
      <c r="D231" s="183" t="s">
        <v>1338</v>
      </c>
      <c r="E231" s="183" t="s">
        <v>1801</v>
      </c>
    </row>
    <row r="232" spans="2:5" ht="73.5" customHeight="1">
      <c r="B232" s="278"/>
      <c r="C232" s="183" t="s">
        <v>1802</v>
      </c>
      <c r="D232" s="183" t="s">
        <v>1349</v>
      </c>
      <c r="E232" s="183" t="s">
        <v>1803</v>
      </c>
    </row>
    <row r="234" spans="2:5">
      <c r="B234" s="275" t="s">
        <v>1300</v>
      </c>
      <c r="C234" s="276"/>
      <c r="D234" s="276"/>
      <c r="E234" s="277"/>
    </row>
    <row r="235" spans="2:5">
      <c r="B235" s="55" t="s">
        <v>1301</v>
      </c>
      <c r="C235" s="55" t="s">
        <v>1248</v>
      </c>
      <c r="D235" s="55" t="s">
        <v>1249</v>
      </c>
      <c r="E235" s="55" t="s">
        <v>202</v>
      </c>
    </row>
    <row r="236" spans="2:5" ht="81.75" customHeight="1">
      <c r="B236" s="278" t="s">
        <v>479</v>
      </c>
      <c r="C236" s="185" t="s">
        <v>1804</v>
      </c>
      <c r="D236" s="186">
        <v>5</v>
      </c>
      <c r="E236" s="183" t="s">
        <v>1805</v>
      </c>
    </row>
    <row r="237" spans="2:5" ht="74.25" customHeight="1">
      <c r="B237" s="278"/>
      <c r="C237" s="185" t="s">
        <v>1806</v>
      </c>
      <c r="D237" s="186">
        <v>10</v>
      </c>
      <c r="E237" s="183" t="s">
        <v>1807</v>
      </c>
    </row>
    <row r="238" spans="2:5" ht="63" customHeight="1">
      <c r="B238" s="278"/>
      <c r="C238" s="185" t="s">
        <v>1808</v>
      </c>
      <c r="D238" s="186">
        <v>15</v>
      </c>
      <c r="E238" s="183" t="s">
        <v>1809</v>
      </c>
    </row>
    <row r="239" spans="2:5" ht="108.75" customHeight="1">
      <c r="B239" s="278"/>
      <c r="C239" s="185" t="s">
        <v>1810</v>
      </c>
      <c r="D239" s="186">
        <v>20</v>
      </c>
      <c r="E239" s="183" t="s">
        <v>1811</v>
      </c>
    </row>
    <row r="240" spans="2:5" ht="38.25">
      <c r="B240" s="278"/>
      <c r="C240" s="185" t="s">
        <v>1812</v>
      </c>
      <c r="D240" s="186">
        <v>25</v>
      </c>
      <c r="E240" s="183" t="s">
        <v>1813</v>
      </c>
    </row>
    <row r="241" spans="2:5" ht="51">
      <c r="B241" s="278"/>
      <c r="C241" s="185" t="s">
        <v>1814</v>
      </c>
      <c r="D241" s="186">
        <v>30</v>
      </c>
      <c r="E241" s="183" t="s">
        <v>1815</v>
      </c>
    </row>
    <row r="242" spans="2:5" ht="25.5">
      <c r="B242" s="278"/>
      <c r="C242" s="185" t="s">
        <v>1816</v>
      </c>
      <c r="D242" s="186">
        <v>35</v>
      </c>
      <c r="E242" s="183" t="s">
        <v>1817</v>
      </c>
    </row>
    <row r="243" spans="2:5" ht="38.25">
      <c r="B243" s="278"/>
      <c r="C243" s="185" t="s">
        <v>1818</v>
      </c>
      <c r="D243" s="186">
        <v>40</v>
      </c>
      <c r="E243" s="183" t="s">
        <v>1819</v>
      </c>
    </row>
    <row r="244" spans="2:5" ht="33" customHeight="1">
      <c r="B244" s="278"/>
      <c r="C244" s="185" t="s">
        <v>1820</v>
      </c>
      <c r="D244" s="186">
        <v>45</v>
      </c>
      <c r="E244" s="183" t="s">
        <v>1821</v>
      </c>
    </row>
    <row r="245" spans="2:5">
      <c r="B245" s="278"/>
      <c r="C245" s="185" t="s">
        <v>1822</v>
      </c>
      <c r="D245" s="186">
        <v>50</v>
      </c>
      <c r="E245" s="183" t="s">
        <v>1823</v>
      </c>
    </row>
    <row r="246" spans="2:5" ht="89.25">
      <c r="B246" s="278"/>
      <c r="C246" s="185" t="s">
        <v>1824</v>
      </c>
      <c r="D246" s="186">
        <v>55</v>
      </c>
      <c r="E246" s="183" t="s">
        <v>1825</v>
      </c>
    </row>
    <row r="247" spans="2:5" ht="20.25" customHeight="1">
      <c r="B247" s="278"/>
      <c r="C247" s="185" t="s">
        <v>1826</v>
      </c>
      <c r="D247" s="186">
        <v>60</v>
      </c>
      <c r="E247" s="183" t="s">
        <v>1827</v>
      </c>
    </row>
    <row r="249" spans="2:5">
      <c r="B249" s="275" t="s">
        <v>1300</v>
      </c>
      <c r="C249" s="276"/>
      <c r="D249" s="276"/>
      <c r="E249" s="277"/>
    </row>
    <row r="250" spans="2:5">
      <c r="B250" s="55" t="s">
        <v>1301</v>
      </c>
      <c r="C250" s="55" t="s">
        <v>1248</v>
      </c>
      <c r="D250" s="55" t="s">
        <v>1249</v>
      </c>
      <c r="E250" s="55" t="s">
        <v>202</v>
      </c>
    </row>
    <row r="251" spans="2:5">
      <c r="B251" s="278" t="s">
        <v>526</v>
      </c>
      <c r="C251" s="137" t="s">
        <v>1828</v>
      </c>
      <c r="D251" s="136">
        <v>1</v>
      </c>
      <c r="E251" s="135" t="s">
        <v>1828</v>
      </c>
    </row>
    <row r="252" spans="2:5">
      <c r="B252" s="278"/>
      <c r="C252" s="137" t="s">
        <v>1829</v>
      </c>
      <c r="D252" s="136">
        <v>2</v>
      </c>
      <c r="E252" s="135" t="s">
        <v>1829</v>
      </c>
    </row>
    <row r="253" spans="2:5">
      <c r="B253" s="278"/>
      <c r="C253" s="137" t="s">
        <v>1830</v>
      </c>
      <c r="D253" s="136">
        <v>3</v>
      </c>
      <c r="E253" s="135" t="s">
        <v>1830</v>
      </c>
    </row>
    <row r="254" spans="2:5">
      <c r="B254" s="278"/>
      <c r="C254" s="137" t="s">
        <v>1831</v>
      </c>
      <c r="D254" s="136">
        <v>4</v>
      </c>
      <c r="E254" s="135" t="s">
        <v>1831</v>
      </c>
    </row>
    <row r="255" spans="2:5" ht="25.5">
      <c r="B255" s="278"/>
      <c r="C255" s="152" t="s">
        <v>1832</v>
      </c>
      <c r="D255" s="136">
        <v>5</v>
      </c>
      <c r="E255" s="135" t="s">
        <v>1833</v>
      </c>
    </row>
    <row r="257" spans="2:5">
      <c r="B257" s="275" t="s">
        <v>1300</v>
      </c>
      <c r="C257" s="276"/>
      <c r="D257" s="276"/>
      <c r="E257" s="277"/>
    </row>
    <row r="258" spans="2:5">
      <c r="B258" s="55" t="s">
        <v>1301</v>
      </c>
      <c r="C258" s="55" t="s">
        <v>1248</v>
      </c>
      <c r="D258" s="55" t="s">
        <v>1249</v>
      </c>
      <c r="E258" s="55" t="s">
        <v>202</v>
      </c>
    </row>
    <row r="259" spans="2:5">
      <c r="B259" s="278" t="s">
        <v>529</v>
      </c>
      <c r="C259" s="137" t="s">
        <v>1834</v>
      </c>
      <c r="D259" s="136">
        <v>1</v>
      </c>
      <c r="E259" s="135" t="s">
        <v>1834</v>
      </c>
    </row>
    <row r="260" spans="2:5">
      <c r="B260" s="278"/>
      <c r="C260" s="137" t="s">
        <v>1835</v>
      </c>
      <c r="D260" s="136">
        <v>2</v>
      </c>
      <c r="E260" s="135" t="s">
        <v>1835</v>
      </c>
    </row>
    <row r="261" spans="2:5">
      <c r="B261" s="278"/>
      <c r="C261" s="137" t="s">
        <v>1836</v>
      </c>
      <c r="D261" s="136">
        <v>3</v>
      </c>
      <c r="E261" s="135" t="s">
        <v>1836</v>
      </c>
    </row>
    <row r="262" spans="2:5">
      <c r="B262" s="278"/>
      <c r="C262" s="137" t="s">
        <v>1837</v>
      </c>
      <c r="D262" s="136">
        <v>4</v>
      </c>
      <c r="E262" s="135" t="s">
        <v>1837</v>
      </c>
    </row>
    <row r="263" spans="2:5">
      <c r="B263" s="278"/>
      <c r="C263" s="137" t="s">
        <v>1838</v>
      </c>
      <c r="D263" s="136">
        <v>5</v>
      </c>
      <c r="E263" s="135" t="s">
        <v>1838</v>
      </c>
    </row>
    <row r="265" spans="2:5">
      <c r="B265" s="275" t="s">
        <v>1300</v>
      </c>
      <c r="C265" s="276"/>
      <c r="D265" s="276"/>
      <c r="E265" s="277"/>
    </row>
    <row r="266" spans="2:5">
      <c r="B266" s="55" t="s">
        <v>1301</v>
      </c>
      <c r="C266" s="55" t="s">
        <v>1248</v>
      </c>
      <c r="D266" s="55" t="s">
        <v>1249</v>
      </c>
      <c r="E266" s="55" t="s">
        <v>202</v>
      </c>
    </row>
    <row r="267" spans="2:5" ht="69" customHeight="1">
      <c r="B267" s="278" t="s">
        <v>551</v>
      </c>
      <c r="C267" s="195" t="s">
        <v>1839</v>
      </c>
      <c r="D267" s="85" t="s">
        <v>1840</v>
      </c>
      <c r="E267" s="196" t="s">
        <v>1841</v>
      </c>
    </row>
    <row r="268" spans="2:5" ht="78" customHeight="1">
      <c r="B268" s="278"/>
      <c r="C268" s="195" t="s">
        <v>1842</v>
      </c>
      <c r="D268" s="85" t="s">
        <v>1843</v>
      </c>
      <c r="E268" s="196" t="s">
        <v>1844</v>
      </c>
    </row>
    <row r="269" spans="2:5" ht="50.25" customHeight="1">
      <c r="B269" s="278"/>
      <c r="C269" s="195" t="s">
        <v>1845</v>
      </c>
      <c r="D269" s="85" t="s">
        <v>1686</v>
      </c>
      <c r="E269" s="196" t="s">
        <v>1846</v>
      </c>
    </row>
    <row r="270" spans="2:5" ht="34.5" customHeight="1">
      <c r="B270" s="278"/>
      <c r="C270" s="195" t="s">
        <v>1847</v>
      </c>
      <c r="D270" s="85" t="s">
        <v>1335</v>
      </c>
      <c r="E270" s="196" t="s">
        <v>1848</v>
      </c>
    </row>
    <row r="272" spans="2:5">
      <c r="B272" s="275" t="s">
        <v>1300</v>
      </c>
      <c r="C272" s="276"/>
      <c r="D272" s="276"/>
      <c r="E272" s="277"/>
    </row>
    <row r="273" spans="2:5">
      <c r="B273" s="55" t="s">
        <v>1301</v>
      </c>
      <c r="C273" s="55" t="s">
        <v>1248</v>
      </c>
      <c r="D273" s="55" t="s">
        <v>1249</v>
      </c>
      <c r="E273" s="55" t="s">
        <v>202</v>
      </c>
    </row>
    <row r="274" spans="2:5">
      <c r="B274" s="278" t="s">
        <v>603</v>
      </c>
      <c r="C274" s="137" t="s">
        <v>1800</v>
      </c>
      <c r="D274" s="136" t="s">
        <v>1338</v>
      </c>
      <c r="E274" s="135" t="s">
        <v>1800</v>
      </c>
    </row>
    <row r="275" spans="2:5">
      <c r="B275" s="278"/>
      <c r="C275" s="137" t="s">
        <v>1849</v>
      </c>
      <c r="D275" s="136" t="s">
        <v>1335</v>
      </c>
      <c r="E275" s="135" t="s">
        <v>1849</v>
      </c>
    </row>
    <row r="276" spans="2:5">
      <c r="B276" s="278"/>
      <c r="C276" s="137" t="s">
        <v>1850</v>
      </c>
      <c r="D276" s="136" t="s">
        <v>1851</v>
      </c>
      <c r="E276" s="135" t="s">
        <v>1850</v>
      </c>
    </row>
    <row r="277" spans="2:5">
      <c r="B277" s="278"/>
      <c r="C277" s="137" t="s">
        <v>1802</v>
      </c>
      <c r="D277" s="136" t="s">
        <v>1349</v>
      </c>
      <c r="E277" s="135" t="s">
        <v>1802</v>
      </c>
    </row>
    <row r="279" spans="2:5">
      <c r="B279" s="275" t="s">
        <v>1300</v>
      </c>
      <c r="C279" s="276"/>
      <c r="D279" s="276"/>
      <c r="E279" s="277"/>
    </row>
    <row r="280" spans="2:5">
      <c r="B280" s="55" t="s">
        <v>1301</v>
      </c>
      <c r="C280" s="55" t="s">
        <v>1248</v>
      </c>
      <c r="D280" s="55" t="s">
        <v>1249</v>
      </c>
      <c r="E280" s="55" t="s">
        <v>202</v>
      </c>
    </row>
    <row r="281" spans="2:5" ht="63.75">
      <c r="B281" s="278" t="s">
        <v>607</v>
      </c>
      <c r="C281" s="153" t="s">
        <v>1852</v>
      </c>
      <c r="D281" s="154" t="s">
        <v>1371</v>
      </c>
      <c r="E281" s="197" t="s">
        <v>1853</v>
      </c>
    </row>
    <row r="282" spans="2:5" ht="69.75" customHeight="1">
      <c r="B282" s="278"/>
      <c r="C282" s="139" t="s">
        <v>1854</v>
      </c>
      <c r="D282" s="140" t="s">
        <v>1312</v>
      </c>
      <c r="E282" s="198" t="s">
        <v>1855</v>
      </c>
    </row>
    <row r="283" spans="2:5" ht="51">
      <c r="B283" s="278"/>
      <c r="C283" s="139" t="s">
        <v>1856</v>
      </c>
      <c r="D283" s="140" t="s">
        <v>1354</v>
      </c>
      <c r="E283" s="197" t="s">
        <v>1857</v>
      </c>
    </row>
    <row r="285" spans="2:5">
      <c r="B285" s="275" t="s">
        <v>1300</v>
      </c>
      <c r="C285" s="276"/>
      <c r="D285" s="276"/>
      <c r="E285" s="277"/>
    </row>
    <row r="286" spans="2:5">
      <c r="B286" s="55" t="s">
        <v>1301</v>
      </c>
      <c r="C286" s="55" t="s">
        <v>1248</v>
      </c>
      <c r="D286" s="55" t="s">
        <v>1249</v>
      </c>
      <c r="E286" s="55" t="s">
        <v>202</v>
      </c>
    </row>
    <row r="287" spans="2:5">
      <c r="B287" s="278" t="s">
        <v>614</v>
      </c>
      <c r="C287" s="183" t="s">
        <v>1858</v>
      </c>
      <c r="D287" s="140" t="s">
        <v>1859</v>
      </c>
      <c r="E287" s="183" t="s">
        <v>1858</v>
      </c>
    </row>
    <row r="288" spans="2:5">
      <c r="B288" s="278"/>
      <c r="C288" s="183" t="s">
        <v>1860</v>
      </c>
      <c r="D288" s="140" t="s">
        <v>1861</v>
      </c>
      <c r="E288" s="183" t="s">
        <v>1860</v>
      </c>
    </row>
    <row r="290" spans="2:5">
      <c r="B290" s="275" t="s">
        <v>1300</v>
      </c>
      <c r="C290" s="276"/>
      <c r="D290" s="276"/>
      <c r="E290" s="277"/>
    </row>
    <row r="291" spans="2:5">
      <c r="B291" s="55" t="s">
        <v>1301</v>
      </c>
      <c r="C291" s="55" t="s">
        <v>1248</v>
      </c>
      <c r="D291" s="55" t="s">
        <v>1249</v>
      </c>
      <c r="E291" s="55" t="s">
        <v>202</v>
      </c>
    </row>
    <row r="292" spans="2:5" ht="107.25" customHeight="1">
      <c r="B292" s="279" t="s">
        <v>863</v>
      </c>
      <c r="C292" s="137" t="s">
        <v>1862</v>
      </c>
      <c r="D292" s="136">
        <v>1</v>
      </c>
      <c r="E292" s="135" t="s">
        <v>1863</v>
      </c>
    </row>
    <row r="293" spans="2:5" ht="125.25" customHeight="1">
      <c r="B293" s="280"/>
      <c r="C293" s="137" t="s">
        <v>1864</v>
      </c>
      <c r="D293" s="136">
        <v>2</v>
      </c>
      <c r="E293" s="135" t="s">
        <v>1865</v>
      </c>
    </row>
    <row r="294" spans="2:5">
      <c r="B294" s="280"/>
      <c r="C294" s="137" t="s">
        <v>1866</v>
      </c>
      <c r="D294" s="136">
        <v>3</v>
      </c>
      <c r="E294" s="135" t="s">
        <v>1866</v>
      </c>
    </row>
    <row r="295" spans="2:5">
      <c r="B295" s="280"/>
      <c r="C295" s="137" t="s">
        <v>1867</v>
      </c>
      <c r="D295" s="136">
        <v>4</v>
      </c>
      <c r="E295" s="135" t="s">
        <v>1867</v>
      </c>
    </row>
    <row r="296" spans="2:5">
      <c r="B296" s="280"/>
      <c r="C296" s="137" t="s">
        <v>1868</v>
      </c>
      <c r="D296" s="136">
        <v>5</v>
      </c>
      <c r="E296" s="135" t="s">
        <v>1868</v>
      </c>
    </row>
    <row r="297" spans="2:5">
      <c r="B297" s="280"/>
      <c r="C297" s="137" t="s">
        <v>1869</v>
      </c>
      <c r="D297" s="136">
        <v>6</v>
      </c>
      <c r="E297" s="135" t="s">
        <v>1869</v>
      </c>
    </row>
    <row r="298" spans="2:5">
      <c r="B298" s="280"/>
      <c r="C298" s="137" t="s">
        <v>1870</v>
      </c>
      <c r="D298" s="136">
        <v>7</v>
      </c>
      <c r="E298" s="135" t="s">
        <v>1870</v>
      </c>
    </row>
    <row r="299" spans="2:5">
      <c r="B299" s="280"/>
      <c r="C299" s="137" t="s">
        <v>1871</v>
      </c>
      <c r="D299" s="136">
        <v>8</v>
      </c>
      <c r="E299" s="135" t="s">
        <v>1872</v>
      </c>
    </row>
    <row r="300" spans="2:5">
      <c r="B300" s="280"/>
      <c r="C300" s="137" t="s">
        <v>1509</v>
      </c>
      <c r="D300" s="136">
        <v>9</v>
      </c>
      <c r="E300" s="135" t="s">
        <v>1509</v>
      </c>
    </row>
    <row r="301" spans="2:5">
      <c r="B301" s="280"/>
      <c r="C301" s="137" t="s">
        <v>1873</v>
      </c>
      <c r="D301" s="136">
        <v>10</v>
      </c>
      <c r="E301" s="135" t="s">
        <v>1873</v>
      </c>
    </row>
    <row r="302" spans="2:5">
      <c r="B302" s="280"/>
      <c r="C302" s="137" t="s">
        <v>1874</v>
      </c>
      <c r="D302" s="136">
        <v>11</v>
      </c>
      <c r="E302" s="135" t="s">
        <v>1874</v>
      </c>
    </row>
    <row r="303" spans="2:5">
      <c r="B303" s="280"/>
      <c r="C303" s="137" t="s">
        <v>1875</v>
      </c>
      <c r="D303" s="136">
        <v>12</v>
      </c>
      <c r="E303" s="135" t="s">
        <v>1875</v>
      </c>
    </row>
    <row r="304" spans="2:5">
      <c r="B304" s="280"/>
      <c r="C304" s="137" t="s">
        <v>1876</v>
      </c>
      <c r="D304" s="136">
        <v>13</v>
      </c>
      <c r="E304" s="135" t="s">
        <v>1876</v>
      </c>
    </row>
    <row r="305" spans="2:5">
      <c r="B305" s="280"/>
      <c r="C305" s="137" t="s">
        <v>1877</v>
      </c>
      <c r="D305" s="136">
        <v>14</v>
      </c>
      <c r="E305" s="135" t="s">
        <v>1877</v>
      </c>
    </row>
    <row r="306" spans="2:5">
      <c r="B306" s="280"/>
      <c r="C306" s="137" t="s">
        <v>1878</v>
      </c>
      <c r="D306" s="136">
        <v>15</v>
      </c>
      <c r="E306" s="135" t="s">
        <v>1878</v>
      </c>
    </row>
    <row r="307" spans="2:5">
      <c r="B307" s="280"/>
      <c r="C307" s="137" t="s">
        <v>1529</v>
      </c>
      <c r="D307" s="136">
        <v>16</v>
      </c>
      <c r="E307" s="135" t="s">
        <v>1529</v>
      </c>
    </row>
    <row r="308" spans="2:5">
      <c r="B308" s="280"/>
      <c r="C308" s="137" t="s">
        <v>1639</v>
      </c>
      <c r="D308" s="136">
        <v>17</v>
      </c>
      <c r="E308" s="135" t="s">
        <v>1639</v>
      </c>
    </row>
    <row r="309" spans="2:5">
      <c r="B309" s="280"/>
      <c r="C309" s="137" t="s">
        <v>1879</v>
      </c>
      <c r="D309" s="136">
        <v>18</v>
      </c>
      <c r="E309" s="135" t="s">
        <v>1879</v>
      </c>
    </row>
    <row r="310" spans="2:5">
      <c r="B310" s="280"/>
      <c r="C310" s="137" t="s">
        <v>1562</v>
      </c>
      <c r="D310" s="136">
        <v>19</v>
      </c>
      <c r="E310" s="135" t="s">
        <v>1562</v>
      </c>
    </row>
    <row r="311" spans="2:5">
      <c r="B311" s="280"/>
      <c r="C311" s="137" t="s">
        <v>1547</v>
      </c>
      <c r="D311" s="136">
        <v>20</v>
      </c>
      <c r="E311" s="135" t="s">
        <v>1547</v>
      </c>
    </row>
    <row r="312" spans="2:5">
      <c r="B312" s="280"/>
      <c r="C312" s="137" t="s">
        <v>1880</v>
      </c>
      <c r="D312" s="136">
        <v>21</v>
      </c>
      <c r="E312" s="135" t="s">
        <v>1880</v>
      </c>
    </row>
    <row r="313" spans="2:5">
      <c r="B313" s="280"/>
      <c r="C313" s="137" t="s">
        <v>1881</v>
      </c>
      <c r="D313" s="136">
        <v>22</v>
      </c>
      <c r="E313" s="135" t="s">
        <v>1881</v>
      </c>
    </row>
    <row r="314" spans="2:5">
      <c r="B314" s="280"/>
      <c r="C314" s="137" t="s">
        <v>1882</v>
      </c>
      <c r="D314" s="136">
        <v>23</v>
      </c>
      <c r="E314" s="135" t="s">
        <v>1882</v>
      </c>
    </row>
    <row r="315" spans="2:5">
      <c r="B315" s="280"/>
      <c r="C315" s="137" t="s">
        <v>1883</v>
      </c>
      <c r="D315" s="136">
        <v>24</v>
      </c>
      <c r="E315" s="135" t="s">
        <v>1883</v>
      </c>
    </row>
    <row r="316" spans="2:5">
      <c r="B316" s="280"/>
      <c r="C316" s="137" t="s">
        <v>1884</v>
      </c>
      <c r="D316" s="136">
        <v>25</v>
      </c>
      <c r="E316" s="135" t="s">
        <v>1884</v>
      </c>
    </row>
    <row r="317" spans="2:5">
      <c r="B317" s="280"/>
      <c r="C317" s="137" t="s">
        <v>1433</v>
      </c>
      <c r="D317" s="136">
        <v>26</v>
      </c>
      <c r="E317" s="135" t="s">
        <v>1433</v>
      </c>
    </row>
    <row r="318" spans="2:5">
      <c r="B318" s="280"/>
      <c r="C318" s="137" t="s">
        <v>1885</v>
      </c>
      <c r="D318" s="136">
        <v>27</v>
      </c>
      <c r="E318" s="135" t="s">
        <v>1885</v>
      </c>
    </row>
    <row r="319" spans="2:5">
      <c r="B319" s="280"/>
      <c r="C319" s="137" t="s">
        <v>1305</v>
      </c>
      <c r="D319" s="136">
        <v>28</v>
      </c>
      <c r="E319" s="135" t="s">
        <v>1305</v>
      </c>
    </row>
    <row r="320" spans="2:5">
      <c r="B320" s="280"/>
      <c r="C320" s="137" t="s">
        <v>1886</v>
      </c>
      <c r="D320" s="136">
        <v>29</v>
      </c>
      <c r="E320" s="135" t="s">
        <v>1886</v>
      </c>
    </row>
    <row r="321" spans="2:5">
      <c r="B321" s="280"/>
      <c r="C321" s="137" t="s">
        <v>1887</v>
      </c>
      <c r="D321" s="136">
        <v>30</v>
      </c>
      <c r="E321" s="135" t="s">
        <v>1887</v>
      </c>
    </row>
    <row r="322" spans="2:5">
      <c r="B322" s="280"/>
      <c r="C322" s="137" t="s">
        <v>1592</v>
      </c>
      <c r="D322" s="136">
        <v>31</v>
      </c>
      <c r="E322" s="135" t="s">
        <v>1592</v>
      </c>
    </row>
    <row r="323" spans="2:5">
      <c r="B323" s="280"/>
      <c r="C323" s="137" t="s">
        <v>1431</v>
      </c>
      <c r="D323" s="136">
        <v>32</v>
      </c>
      <c r="E323" s="135" t="s">
        <v>1431</v>
      </c>
    </row>
    <row r="324" spans="2:5">
      <c r="B324" s="280"/>
      <c r="C324" s="137" t="s">
        <v>1888</v>
      </c>
      <c r="D324" s="136">
        <v>33</v>
      </c>
      <c r="E324" s="135" t="s">
        <v>1888</v>
      </c>
    </row>
    <row r="325" spans="2:5">
      <c r="B325" s="280"/>
      <c r="C325" s="137" t="s">
        <v>1889</v>
      </c>
      <c r="D325" s="136">
        <v>34</v>
      </c>
      <c r="E325" s="135" t="s">
        <v>1889</v>
      </c>
    </row>
    <row r="326" spans="2:5">
      <c r="B326" s="280"/>
      <c r="C326" s="137" t="s">
        <v>1890</v>
      </c>
      <c r="D326" s="136">
        <v>35</v>
      </c>
      <c r="E326" s="135" t="s">
        <v>1890</v>
      </c>
    </row>
    <row r="327" spans="2:5">
      <c r="B327" s="280"/>
      <c r="C327" s="137" t="s">
        <v>144</v>
      </c>
      <c r="D327" s="136">
        <v>36</v>
      </c>
      <c r="E327" s="135" t="s">
        <v>144</v>
      </c>
    </row>
    <row r="328" spans="2:5">
      <c r="B328" s="280"/>
      <c r="C328" s="137" t="s">
        <v>1891</v>
      </c>
      <c r="D328" s="136">
        <v>37</v>
      </c>
      <c r="E328" s="135" t="s">
        <v>1891</v>
      </c>
    </row>
    <row r="329" spans="2:5">
      <c r="B329" s="280"/>
      <c r="C329" s="137" t="s">
        <v>1892</v>
      </c>
      <c r="D329" s="136">
        <v>38</v>
      </c>
      <c r="E329" s="135" t="s">
        <v>1892</v>
      </c>
    </row>
    <row r="330" spans="2:5">
      <c r="B330" s="280"/>
      <c r="C330" s="137" t="s">
        <v>1893</v>
      </c>
      <c r="D330" s="136">
        <v>39</v>
      </c>
      <c r="E330" s="135" t="s">
        <v>1893</v>
      </c>
    </row>
    <row r="331" spans="2:5">
      <c r="B331" s="280"/>
      <c r="C331" s="137" t="s">
        <v>1894</v>
      </c>
      <c r="D331" s="136">
        <v>40</v>
      </c>
      <c r="E331" s="135" t="s">
        <v>1894</v>
      </c>
    </row>
    <row r="332" spans="2:5">
      <c r="B332" s="280"/>
      <c r="C332" s="137" t="s">
        <v>1518</v>
      </c>
      <c r="D332" s="136">
        <v>41</v>
      </c>
      <c r="E332" s="135" t="s">
        <v>1518</v>
      </c>
    </row>
    <row r="333" spans="2:5">
      <c r="B333" s="280"/>
      <c r="C333" s="137" t="s">
        <v>1895</v>
      </c>
      <c r="D333" s="136">
        <v>42</v>
      </c>
      <c r="E333" s="135" t="s">
        <v>1895</v>
      </c>
    </row>
    <row r="334" spans="2:5" ht="80.25" customHeight="1">
      <c r="B334" s="280"/>
      <c r="C334" s="137" t="s">
        <v>1896</v>
      </c>
      <c r="D334" s="136">
        <v>43</v>
      </c>
      <c r="E334" s="135" t="s">
        <v>1897</v>
      </c>
    </row>
    <row r="335" spans="2:5">
      <c r="B335" s="280"/>
      <c r="C335" s="137" t="s">
        <v>1898</v>
      </c>
      <c r="D335" s="136">
        <v>44</v>
      </c>
      <c r="E335" s="135" t="s">
        <v>1898</v>
      </c>
    </row>
    <row r="336" spans="2:5">
      <c r="B336" s="280"/>
      <c r="C336" s="137" t="s">
        <v>1899</v>
      </c>
      <c r="D336" s="136">
        <v>45</v>
      </c>
      <c r="E336" s="135" t="s">
        <v>1899</v>
      </c>
    </row>
    <row r="337" spans="2:5">
      <c r="B337" s="280"/>
      <c r="C337" s="137" t="s">
        <v>1900</v>
      </c>
      <c r="D337" s="136">
        <v>46</v>
      </c>
      <c r="E337" s="135" t="s">
        <v>1900</v>
      </c>
    </row>
    <row r="338" spans="2:5" ht="85.5" customHeight="1">
      <c r="B338" s="280"/>
      <c r="C338" s="137" t="s">
        <v>1901</v>
      </c>
      <c r="D338" s="136">
        <v>47</v>
      </c>
      <c r="E338" s="135" t="s">
        <v>1902</v>
      </c>
    </row>
    <row r="340" spans="2:5">
      <c r="B340" s="275" t="s">
        <v>1300</v>
      </c>
      <c r="C340" s="276"/>
      <c r="D340" s="276"/>
      <c r="E340" s="277"/>
    </row>
    <row r="341" spans="2:5">
      <c r="B341" s="55" t="s">
        <v>1301</v>
      </c>
      <c r="C341" s="55" t="s">
        <v>1248</v>
      </c>
      <c r="D341" s="55" t="s">
        <v>1249</v>
      </c>
      <c r="E341" s="55" t="s">
        <v>202</v>
      </c>
    </row>
    <row r="342" spans="2:5">
      <c r="B342" s="278" t="s">
        <v>368</v>
      </c>
      <c r="C342" s="137" t="s">
        <v>1751</v>
      </c>
      <c r="D342" s="136">
        <v>1</v>
      </c>
      <c r="E342" s="135" t="s">
        <v>1751</v>
      </c>
    </row>
    <row r="343" spans="2:5">
      <c r="B343" s="278"/>
      <c r="C343" s="137" t="s">
        <v>1752</v>
      </c>
      <c r="D343" s="136">
        <v>2</v>
      </c>
      <c r="E343" s="135" t="s">
        <v>1752</v>
      </c>
    </row>
    <row r="344" spans="2:5">
      <c r="B344" s="278"/>
      <c r="C344" s="137" t="s">
        <v>1753</v>
      </c>
      <c r="D344" s="136">
        <v>3</v>
      </c>
      <c r="E344" s="135" t="s">
        <v>1753</v>
      </c>
    </row>
    <row r="345" spans="2:5">
      <c r="B345" s="278"/>
      <c r="C345" s="137" t="s">
        <v>1754</v>
      </c>
      <c r="D345" s="136">
        <v>4</v>
      </c>
      <c r="E345" s="135" t="s">
        <v>1754</v>
      </c>
    </row>
    <row r="346" spans="2:5">
      <c r="B346" s="278"/>
      <c r="C346" s="137" t="s">
        <v>1755</v>
      </c>
      <c r="D346" s="136">
        <v>5</v>
      </c>
      <c r="E346" s="135" t="s">
        <v>1755</v>
      </c>
    </row>
    <row r="347" spans="2:5">
      <c r="B347" s="278"/>
      <c r="C347" s="137" t="s">
        <v>1756</v>
      </c>
      <c r="D347" s="136">
        <v>6</v>
      </c>
      <c r="E347" s="135" t="s">
        <v>1756</v>
      </c>
    </row>
    <row r="349" spans="2:5">
      <c r="B349" s="275" t="s">
        <v>1300</v>
      </c>
      <c r="C349" s="276"/>
      <c r="D349" s="276"/>
      <c r="E349" s="277"/>
    </row>
    <row r="350" spans="2:5">
      <c r="B350" s="55" t="s">
        <v>1301</v>
      </c>
      <c r="C350" s="55" t="s">
        <v>1248</v>
      </c>
      <c r="D350" s="55" t="s">
        <v>1249</v>
      </c>
      <c r="E350" s="55" t="s">
        <v>202</v>
      </c>
    </row>
    <row r="351" spans="2:5" ht="74.25" customHeight="1">
      <c r="B351" s="278" t="s">
        <v>1217</v>
      </c>
      <c r="C351" s="137" t="s">
        <v>1903</v>
      </c>
      <c r="D351" s="136">
        <v>1</v>
      </c>
      <c r="E351" s="135" t="s">
        <v>1904</v>
      </c>
    </row>
    <row r="352" spans="2:5" ht="120.75" customHeight="1">
      <c r="B352" s="278"/>
      <c r="C352" s="137" t="s">
        <v>1905</v>
      </c>
      <c r="D352" s="136">
        <v>2</v>
      </c>
      <c r="E352" s="135" t="s">
        <v>1906</v>
      </c>
    </row>
    <row r="354" spans="2:5">
      <c r="B354" s="275" t="s">
        <v>1300</v>
      </c>
      <c r="C354" s="276"/>
      <c r="D354" s="276"/>
      <c r="E354" s="277"/>
    </row>
    <row r="355" spans="2:5">
      <c r="B355" s="55" t="s">
        <v>1301</v>
      </c>
      <c r="C355" s="55" t="s">
        <v>1248</v>
      </c>
      <c r="D355" s="55" t="s">
        <v>1249</v>
      </c>
      <c r="E355" s="55" t="s">
        <v>202</v>
      </c>
    </row>
    <row r="356" spans="2:5" ht="107.25" customHeight="1">
      <c r="B356" s="278" t="s">
        <v>1226</v>
      </c>
      <c r="C356" s="137" t="s">
        <v>1907</v>
      </c>
      <c r="D356" s="136" t="s">
        <v>1908</v>
      </c>
      <c r="E356" s="135" t="s">
        <v>1909</v>
      </c>
    </row>
    <row r="357" spans="2:5" ht="119.25" customHeight="1">
      <c r="B357" s="278"/>
      <c r="C357" s="137" t="s">
        <v>1910</v>
      </c>
      <c r="D357" s="136" t="s">
        <v>1427</v>
      </c>
      <c r="E357" s="135" t="s">
        <v>1911</v>
      </c>
    </row>
    <row r="358" spans="2:5" ht="107.25" customHeight="1">
      <c r="B358" s="278"/>
      <c r="C358" s="137" t="s">
        <v>1912</v>
      </c>
      <c r="D358" s="136" t="s">
        <v>1440</v>
      </c>
      <c r="E358" s="135" t="s">
        <v>1913</v>
      </c>
    </row>
    <row r="359" spans="2:5" ht="126" customHeight="1">
      <c r="B359" s="278"/>
      <c r="C359" s="137" t="s">
        <v>1914</v>
      </c>
      <c r="D359" s="136" t="s">
        <v>1915</v>
      </c>
      <c r="E359" s="138" t="s">
        <v>1916</v>
      </c>
    </row>
    <row r="360" spans="2:5" ht="266.25" customHeight="1">
      <c r="B360" s="278"/>
      <c r="C360" s="137" t="s">
        <v>1917</v>
      </c>
      <c r="D360" s="136" t="s">
        <v>1918</v>
      </c>
      <c r="E360" s="135" t="s">
        <v>1919</v>
      </c>
    </row>
    <row r="361" spans="2:5" ht="300.75" customHeight="1">
      <c r="B361" s="278"/>
      <c r="C361" s="137" t="s">
        <v>1920</v>
      </c>
      <c r="D361" s="136" t="s">
        <v>1921</v>
      </c>
      <c r="E361" s="135" t="s">
        <v>1922</v>
      </c>
    </row>
  </sheetData>
  <sheetProtection sheet="1" objects="1" scenarios="1" formatCells="0" formatColumns="0" formatRows="0" insertColumns="0" insertRows="0" insertHyperlinks="0" deleteColumns="0" deleteRows="0" pivotTables="0"/>
  <mergeCells count="54">
    <mergeCell ref="B56:E56"/>
    <mergeCell ref="B58:B61"/>
    <mergeCell ref="B63:E63"/>
    <mergeCell ref="B229:E229"/>
    <mergeCell ref="B231:B232"/>
    <mergeCell ref="B89:B90"/>
    <mergeCell ref="B92:E92"/>
    <mergeCell ref="B94:B191"/>
    <mergeCell ref="B193:E193"/>
    <mergeCell ref="B65:B80"/>
    <mergeCell ref="B82:E82"/>
    <mergeCell ref="B84:B85"/>
    <mergeCell ref="B87:E87"/>
    <mergeCell ref="B220:E220"/>
    <mergeCell ref="B222:B227"/>
    <mergeCell ref="B50:E50"/>
    <mergeCell ref="B22:E22"/>
    <mergeCell ref="B10:B20"/>
    <mergeCell ref="B24:B48"/>
    <mergeCell ref="B52:B54"/>
    <mergeCell ref="B1:E1"/>
    <mergeCell ref="C2:D2"/>
    <mergeCell ref="E2:E3"/>
    <mergeCell ref="C3:D3"/>
    <mergeCell ref="B8:E8"/>
    <mergeCell ref="B4:E4"/>
    <mergeCell ref="B6:E6"/>
    <mergeCell ref="B249:E249"/>
    <mergeCell ref="B251:B255"/>
    <mergeCell ref="B195:B200"/>
    <mergeCell ref="B202:E202"/>
    <mergeCell ref="B204:B205"/>
    <mergeCell ref="B207:E207"/>
    <mergeCell ref="B209:B218"/>
    <mergeCell ref="B234:E234"/>
    <mergeCell ref="B236:B247"/>
    <mergeCell ref="B265:E265"/>
    <mergeCell ref="B267:B270"/>
    <mergeCell ref="B272:E272"/>
    <mergeCell ref="B257:E257"/>
    <mergeCell ref="B259:B263"/>
    <mergeCell ref="B274:B277"/>
    <mergeCell ref="B279:E279"/>
    <mergeCell ref="B281:B283"/>
    <mergeCell ref="B285:E285"/>
    <mergeCell ref="B287:B288"/>
    <mergeCell ref="B349:E349"/>
    <mergeCell ref="B351:B352"/>
    <mergeCell ref="B354:E354"/>
    <mergeCell ref="B356:B361"/>
    <mergeCell ref="B290:E290"/>
    <mergeCell ref="B292:B338"/>
    <mergeCell ref="B340:E340"/>
    <mergeCell ref="B342:B347"/>
  </mergeCells>
  <pageMargins left="0.7" right="0.7" top="0.75" bottom="0.75" header="0.3" footer="0.3"/>
  <pageSetup scale="81"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M19"/>
  <sheetViews>
    <sheetView workbookViewId="0">
      <selection activeCell="D10" sqref="D10"/>
    </sheetView>
  </sheetViews>
  <sheetFormatPr baseColWidth="10" defaultColWidth="11.42578125" defaultRowHeight="15"/>
  <cols>
    <col min="1" max="1" width="29.28515625" customWidth="1"/>
    <col min="3" max="3" width="4.28515625" customWidth="1"/>
    <col min="4" max="4" width="21.42578125" customWidth="1"/>
    <col min="6" max="6" width="4.140625" customWidth="1"/>
    <col min="7" max="7" width="14.42578125" customWidth="1"/>
    <col min="8" max="8" width="19" customWidth="1"/>
    <col min="9" max="9" width="7.7109375" customWidth="1"/>
    <col min="10" max="10" width="21.5703125" customWidth="1"/>
    <col min="13" max="13" width="21.42578125" customWidth="1"/>
  </cols>
  <sheetData>
    <row r="1" spans="1:13" s="15" customFormat="1" ht="30" customHeight="1">
      <c r="A1" s="14" t="s">
        <v>20</v>
      </c>
      <c r="D1" s="14" t="s">
        <v>1923</v>
      </c>
      <c r="G1" s="16" t="s">
        <v>1924</v>
      </c>
      <c r="H1" s="16" t="s">
        <v>1925</v>
      </c>
      <c r="J1" s="16" t="s">
        <v>39</v>
      </c>
      <c r="M1" s="16" t="s">
        <v>205</v>
      </c>
    </row>
    <row r="2" spans="1:13" s="13" customFormat="1">
      <c r="A2" s="9" t="s">
        <v>1926</v>
      </c>
      <c r="D2" s="9" t="s">
        <v>210</v>
      </c>
      <c r="G2" s="9" t="s">
        <v>1927</v>
      </c>
      <c r="H2" s="9" t="s">
        <v>256</v>
      </c>
      <c r="J2" s="9" t="s">
        <v>41</v>
      </c>
      <c r="M2" s="12">
        <v>0</v>
      </c>
    </row>
    <row r="3" spans="1:13" s="13" customFormat="1" ht="30">
      <c r="A3" s="9" t="s">
        <v>1928</v>
      </c>
      <c r="D3" s="9" t="s">
        <v>235</v>
      </c>
      <c r="G3" s="9" t="s">
        <v>1929</v>
      </c>
      <c r="H3" s="9" t="s">
        <v>317</v>
      </c>
      <c r="J3" s="9" t="s">
        <v>1930</v>
      </c>
      <c r="M3" s="12">
        <v>1</v>
      </c>
    </row>
    <row r="4" spans="1:13" s="13" customFormat="1" ht="30">
      <c r="A4" s="9" t="s">
        <v>1931</v>
      </c>
      <c r="D4" s="9" t="s">
        <v>244</v>
      </c>
      <c r="G4" s="9" t="s">
        <v>1932</v>
      </c>
      <c r="H4" s="9" t="s">
        <v>345</v>
      </c>
      <c r="J4" s="9" t="s">
        <v>1933</v>
      </c>
    </row>
    <row r="5" spans="1:13" s="13" customFormat="1" ht="20.25" customHeight="1">
      <c r="A5" s="9" t="s">
        <v>1934</v>
      </c>
      <c r="D5" s="9" t="s">
        <v>255</v>
      </c>
      <c r="G5" s="9" t="s">
        <v>1935</v>
      </c>
      <c r="H5" s="9" t="s">
        <v>317</v>
      </c>
    </row>
    <row r="6" spans="1:13" s="13" customFormat="1">
      <c r="A6" s="9" t="s">
        <v>1936</v>
      </c>
      <c r="D6" s="9" t="s">
        <v>558</v>
      </c>
      <c r="G6" s="9" t="s">
        <v>1937</v>
      </c>
      <c r="H6" s="9" t="s">
        <v>1938</v>
      </c>
    </row>
    <row r="7" spans="1:13" s="13" customFormat="1">
      <c r="A7" s="9" t="s">
        <v>23</v>
      </c>
      <c r="G7" s="9" t="s">
        <v>1939</v>
      </c>
      <c r="H7" s="9" t="s">
        <v>1940</v>
      </c>
    </row>
    <row r="8" spans="1:13" s="13" customFormat="1">
      <c r="A8" s="9" t="s">
        <v>25</v>
      </c>
      <c r="G8" s="9" t="s">
        <v>1941</v>
      </c>
      <c r="H8" s="9" t="s">
        <v>1942</v>
      </c>
    </row>
    <row r="9" spans="1:13">
      <c r="A9" s="9" t="s">
        <v>1943</v>
      </c>
      <c r="G9" s="17" t="s">
        <v>1944</v>
      </c>
      <c r="H9" s="17" t="s">
        <v>85</v>
      </c>
    </row>
    <row r="10" spans="1:13">
      <c r="A10" s="9" t="s">
        <v>1945</v>
      </c>
    </row>
    <row r="11" spans="1:13">
      <c r="A11" s="9" t="s">
        <v>24</v>
      </c>
    </row>
    <row r="12" spans="1:13">
      <c r="A12" s="5"/>
      <c r="D12" s="6"/>
    </row>
    <row r="15" spans="1:13" ht="15" customHeight="1"/>
    <row r="18" spans="4:4">
      <c r="D18" s="6"/>
    </row>
    <row r="19" spans="4:4" ht="20.25" customHeight="1"/>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32"/>
  <sheetViews>
    <sheetView zoomScale="88" zoomScaleNormal="88" workbookViewId="0">
      <selection activeCell="D6" sqref="D6"/>
    </sheetView>
  </sheetViews>
  <sheetFormatPr baseColWidth="10" defaultColWidth="12.42578125" defaultRowHeight="15"/>
  <cols>
    <col min="1" max="1" width="3.85546875" style="70" customWidth="1"/>
    <col min="2" max="2" width="15.5703125" style="70" customWidth="1"/>
    <col min="3" max="3" width="32.5703125" style="70" customWidth="1"/>
    <col min="4" max="4" width="81.5703125" style="70" customWidth="1"/>
    <col min="5" max="5" width="3.28515625" style="70" customWidth="1"/>
    <col min="6" max="16384" width="12.42578125" style="70"/>
  </cols>
  <sheetData>
    <row r="1" spans="2:4" s="69" customFormat="1" ht="15.75"/>
    <row r="2" spans="2:4" ht="38.25" customHeight="1">
      <c r="B2" s="283" t="s">
        <v>1946</v>
      </c>
      <c r="C2" s="284"/>
      <c r="D2" s="285"/>
    </row>
    <row r="3" spans="2:4" ht="8.1" customHeight="1"/>
    <row r="4" spans="2:4" ht="38.25" customHeight="1">
      <c r="B4" s="286" t="s">
        <v>1947</v>
      </c>
      <c r="C4" s="287"/>
      <c r="D4" s="288"/>
    </row>
    <row r="5" spans="2:4" ht="15.75" thickBot="1"/>
    <row r="6" spans="2:4" ht="65.25" customHeight="1" thickBot="1">
      <c r="B6" s="289" t="s">
        <v>1948</v>
      </c>
      <c r="C6" s="290"/>
      <c r="D6" s="92" t="s">
        <v>1949</v>
      </c>
    </row>
    <row r="7" spans="2:4" ht="6.95" customHeight="1">
      <c r="B7" s="71"/>
      <c r="C7" s="71"/>
      <c r="D7" s="71"/>
    </row>
    <row r="8" spans="2:4" ht="133.5" customHeight="1">
      <c r="B8" s="291" t="s">
        <v>1950</v>
      </c>
      <c r="C8" s="292"/>
      <c r="D8" s="292"/>
    </row>
    <row r="9" spans="2:4" ht="24.75" customHeight="1">
      <c r="B9" s="293" t="s">
        <v>1951</v>
      </c>
      <c r="C9" s="293"/>
      <c r="D9" s="111" t="s">
        <v>1952</v>
      </c>
    </row>
    <row r="10" spans="2:4" ht="39.950000000000003" customHeight="1">
      <c r="B10" s="85">
        <v>1</v>
      </c>
      <c r="C10" s="90" t="str">
        <f>VLOOKUP($D$6,Lista_Instructivo!A1:AM8,2,0)</f>
        <v xml:space="preserve">Identificador Catálogo </v>
      </c>
      <c r="D10" s="91" t="str">
        <f>VLOOKUP($D$6,Tabla4[#All],21,0)</f>
        <v>Escriba el código que identifica de manera única el archivo, el cual corresponde al código del tema concatenado al código del productor. (Ver hoja ListaTema y ListaProductor)</v>
      </c>
    </row>
    <row r="11" spans="2:4" ht="39.950000000000003" customHeight="1">
      <c r="B11" s="85">
        <v>2</v>
      </c>
      <c r="C11" s="90" t="str">
        <f>VLOOKUP($D$6,Lista_Instructivo!$A$1:$AM$8,3,0)</f>
        <v>Nombre</v>
      </c>
      <c r="D11" s="91" t="str">
        <f>VLOOKUP($D$6,Tabla4[#All],22,0)</f>
        <v>Escriba el nombre que identifica de manera única el catálogo de objetos.</v>
      </c>
    </row>
    <row r="12" spans="2:4" ht="39.950000000000003" customHeight="1">
      <c r="B12" s="85">
        <v>3</v>
      </c>
      <c r="C12" s="90" t="str">
        <f>VLOOKUP($D$6,Lista_Instructivo!$A$1:$AM$8,4,0)</f>
        <v>Alcance</v>
      </c>
      <c r="D12" s="91" t="str">
        <f>VLOOKUP($D$6,Tabla4[#All],23,0)</f>
        <v>Indique la lista de los temas que contiene el catálogo.</v>
      </c>
    </row>
    <row r="13" spans="2:4" ht="39.950000000000003" customHeight="1">
      <c r="B13" s="85">
        <v>4</v>
      </c>
      <c r="C13" s="90" t="str">
        <f>VLOOKUP($D$6,Lista_Instructivo!$A$1:$AM$8,5,0)</f>
        <v xml:space="preserve">Campo de aplicación </v>
      </c>
      <c r="D13" s="91" t="str">
        <f>VLOOKUP($D$6,Tabla4[#All],24,0)</f>
        <v>Describa los usos del catálogo.</v>
      </c>
    </row>
    <row r="14" spans="2:4" ht="39.950000000000003" customHeight="1">
      <c r="B14" s="85">
        <v>5</v>
      </c>
      <c r="C14" s="90" t="str">
        <f>VLOOKUP($D$6,Lista_Instructivo!$A$1:$AM$8,6,0)</f>
        <v>Referencia *</v>
      </c>
      <c r="D14" s="91" t="str">
        <f>VLOOKUP($D$6,Tabla4[#All],25,0)</f>
        <v xml:space="preserve">Escriba la referencia bibliográfica, que incluye: autor, titulo, edición, editor, lugar y fecha de publicación, para una fuente externa de definiciones incluidas en el catálogo. </v>
      </c>
    </row>
    <row r="15" spans="2:4" ht="39.950000000000003" customHeight="1">
      <c r="B15" s="85">
        <v>6</v>
      </c>
      <c r="C15" s="90" t="str">
        <f>VLOOKUP($D$6,Lista_Instructivo!$A$1:$AM$8,7,0)</f>
        <v>Categoria del catálogo*</v>
      </c>
      <c r="D15" s="91" t="str">
        <f>VLOOKUP($D$6,Tabla4[#All],26,0)</f>
        <v xml:space="preserve">Indique el ámbito en el cual son definidos los elementos del catálogo de objetos. </v>
      </c>
    </row>
    <row r="16" spans="2:4" ht="39.950000000000003" customHeight="1">
      <c r="B16" s="85">
        <v>7</v>
      </c>
      <c r="C16" s="90" t="str">
        <f>VLOOKUP($D$6,Lista_Instructivo!$A$1:$AM$8,8,0)</f>
        <v>Númer de la versión</v>
      </c>
      <c r="D16" s="91" t="str">
        <f>VLOOKUP($D$6,Tabla4[#All],27,0)</f>
        <v>Escriba el número de la versión del catálogo de objetos.</v>
      </c>
    </row>
    <row r="17" spans="2:4" ht="39.950000000000003" customHeight="1">
      <c r="B17" s="85">
        <v>8</v>
      </c>
      <c r="C17" s="90" t="str">
        <f>VLOOKUP($D$6,Lista_Instructivo!$A$1:$AM$8,9,0)</f>
        <v xml:space="preserve">Fecha de la versión </v>
      </c>
      <c r="D17" s="91" t="str">
        <f>VLOOKUP($D$6,Tabla4[#All],28,0)</f>
        <v>Fecha de creación o última actualización del catálogo.</v>
      </c>
    </row>
    <row r="18" spans="2:4" ht="39.950000000000003" customHeight="1">
      <c r="B18" s="85">
        <v>9</v>
      </c>
      <c r="C18" s="90" t="str">
        <f>VLOOKUP($D$6,Lista_Instructivo!$A$1:$AM$8,10,0)</f>
        <v xml:space="preserve">Productor </v>
      </c>
      <c r="D18" s="91" t="str">
        <f>VLOOKUP($D$6,Tabla4[#All],29,0)</f>
        <v xml:space="preserve">Escriba nombre, dirección, ciudad, departamento, país, teléfono, dependencia que tiene la principal responsabilidad del contenido intelectual del catálogo de objetos. </v>
      </c>
    </row>
    <row r="19" spans="2:4" ht="39.950000000000003" customHeight="1">
      <c r="B19" s="85">
        <v>10</v>
      </c>
      <c r="C19" s="90" t="str">
        <f>VLOOKUP($D$6,Lista_Instructivo!$A$1:$AM$8,11,0)</f>
        <v>Tipo de Rol</v>
      </c>
      <c r="D19" s="91" t="str">
        <f>VLOOKUP($D$6,Tabla4[#All],30,0)</f>
        <v xml:space="preserve">Seleccione de la lista desplegable el rol del responsable del catálogo (Proveedor del recurso, custodio, propietario, usuario, distribuidor, creador, punto de contacto). </v>
      </c>
    </row>
    <row r="20" spans="2:4" ht="39.950000000000003" customHeight="1">
      <c r="B20" s="85">
        <v>11</v>
      </c>
      <c r="C20" s="90" t="str">
        <f>VLOOKUP($D$6,Lista_Instructivo!$A$1:$AM$8,12,0)</f>
        <v>Dirección</v>
      </c>
      <c r="D20" s="91" t="str">
        <f>VLOOKUP($D$6,Tabla4[#All],31,0)</f>
        <v xml:space="preserve">Escriba la dirección de la dependencia que tiene la principal responsabilidad del contenido intelectual del catálogo de objetos. </v>
      </c>
    </row>
    <row r="21" spans="2:4" ht="39.950000000000003" customHeight="1">
      <c r="B21" s="85">
        <v>12</v>
      </c>
      <c r="C21" s="90" t="str">
        <f>VLOOKUP($D$6,Lista_Instructivo!$A$1:$AM$8,13,0)</f>
        <v>País</v>
      </c>
      <c r="D21" s="91" t="str">
        <f>VLOOKUP($D$6,Tabla4[#All],32,0)</f>
        <v xml:space="preserve">Escriba el nombre del país. </v>
      </c>
    </row>
    <row r="22" spans="2:4" ht="39.950000000000003" customHeight="1">
      <c r="B22" s="85">
        <v>13</v>
      </c>
      <c r="C22" s="90" t="str">
        <f>VLOOKUP($D$6,Lista_Instructivo!$A$1:$AM$8,14,0)</f>
        <v>Correo electrónico</v>
      </c>
      <c r="D22" s="91" t="str">
        <f>VLOOKUP($D$6,Tabla4[#All],33,0)</f>
        <v xml:space="preserve">Escriba la dirección electrónica de contacto que tiene la principal responsabilidad del contenido intelectual del catálogo de objetos. </v>
      </c>
    </row>
    <row r="23" spans="2:4" ht="39.950000000000003" customHeight="1">
      <c r="B23" s="85">
        <v>14</v>
      </c>
      <c r="C23" s="90" t="str">
        <f>VLOOKUP($D$6,Lista_Instructivo!$A$1:$AM$8,15,0)</f>
        <v>Código Postal</v>
      </c>
      <c r="D23" s="91" t="str">
        <f>VLOOKUP($D$6,Tabla4[#All],34,0)</f>
        <v>Escriba el código postal.</v>
      </c>
    </row>
    <row r="24" spans="2:4" ht="39.950000000000003" customHeight="1">
      <c r="B24" s="85">
        <v>15</v>
      </c>
      <c r="C24" s="90" t="str">
        <f>VLOOKUP($D$6,Lista_Instructivo!$A$1:$AM$8,16,0)</f>
        <v xml:space="preserve">Número de Teléfono </v>
      </c>
      <c r="D24" s="91" t="str">
        <f>VLOOKUP($D$6,Tabla4[#All],35,0)</f>
        <v xml:space="preserve">Escriba el número de teléfono de la dependencia responsable del catálogo. </v>
      </c>
    </row>
    <row r="25" spans="2:4" ht="39.950000000000003" customHeight="1">
      <c r="B25" s="85">
        <v>16</v>
      </c>
      <c r="C25" s="90" t="str">
        <f>VLOOKUP($D$6,Lista_Instructivo!$A$1:$AM$8,17,0)</f>
        <v>Fecha</v>
      </c>
      <c r="D25" s="91" t="str">
        <f>VLOOKUP($D$6,Tabla4[#All],36,0)</f>
        <v>Escriba la fecha de creación, modificación y/o actualización del catálogo (Año, mes, día).</v>
      </c>
    </row>
    <row r="26" spans="2:4" ht="39.950000000000003" customHeight="1">
      <c r="B26" s="85">
        <v>17</v>
      </c>
      <c r="C26" s="90" t="str">
        <f>VLOOKUP($D$6,Lista_Instructivo!$A$1:$AM$8,18,0)</f>
        <v>Autor</v>
      </c>
      <c r="D26" s="91" t="str">
        <f>VLOOKUP($D$6,Tabla4[#All],37,0)</f>
        <v xml:space="preserve">Escriba el nombre de la dependencia o instancia que crea el catálogo de objetos. </v>
      </c>
    </row>
    <row r="27" spans="2:4" ht="39.950000000000003" customHeight="1">
      <c r="B27" s="85">
        <v>18</v>
      </c>
      <c r="C27" s="90" t="str">
        <f>VLOOKUP($D$6,Lista_Instructivo!$A$1:$AM$8,19,0)</f>
        <v>Versión</v>
      </c>
      <c r="D27" s="91" t="str">
        <f>VLOOKUP($D$6,Tabla4[#All],38,0)</f>
        <v xml:space="preserve">Indique la versión del catálogo de objetos. </v>
      </c>
    </row>
    <row r="28" spans="2:4" ht="39.950000000000003" customHeight="1">
      <c r="B28" s="85">
        <v>19</v>
      </c>
      <c r="C28" s="90" t="str">
        <f>VLOOKUP($D$6,Lista_Instructivo!$A$1:$AM$8,20,0)</f>
        <v>Cambio efectuado</v>
      </c>
      <c r="D28" s="91" t="str">
        <f>VLOOKUP($D$6,Tabla4[#All],39,0)</f>
        <v>Seleccione de la lista desplegable la acción realizada o cambio efectuado.</v>
      </c>
    </row>
    <row r="29" spans="2:4">
      <c r="B29" s="84"/>
      <c r="C29" s="84"/>
    </row>
    <row r="30" spans="2:4">
      <c r="B30" s="84"/>
      <c r="C30" s="84"/>
    </row>
    <row r="31" spans="2:4">
      <c r="B31" s="84"/>
      <c r="C31" s="84"/>
    </row>
    <row r="32" spans="2:4">
      <c r="B32" s="84"/>
      <c r="C32" s="84"/>
    </row>
  </sheetData>
  <sheetProtection autoFilter="0"/>
  <mergeCells count="5">
    <mergeCell ref="B2:D2"/>
    <mergeCell ref="B4:D4"/>
    <mergeCell ref="B6:C6"/>
    <mergeCell ref="B8:D8"/>
    <mergeCell ref="B9:C9"/>
  </mergeCells>
  <pageMargins left="0.7" right="0.7" top="0.75" bottom="0.75" header="0.3" footer="0.3"/>
  <pageSetup scale="6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Lista_Instructivo!$A$2:$A$8</xm:f>
          </x14:formula1>
          <xm:sqref>D6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6CB9D106C7D341BEC8535B8131CA6B" ma:contentTypeVersion="13" ma:contentTypeDescription="Crear nuevo documento." ma:contentTypeScope="" ma:versionID="67582e43d70d6e2d817477f95aa1e1ea">
  <xsd:schema xmlns:xsd="http://www.w3.org/2001/XMLSchema" xmlns:xs="http://www.w3.org/2001/XMLSchema" xmlns:p="http://schemas.microsoft.com/office/2006/metadata/properties" xmlns:ns2="796ed091-6227-45da-a056-db63388ed980" xmlns:ns3="87d958e2-2a57-41b1-84ad-c9443abcff11" targetNamespace="http://schemas.microsoft.com/office/2006/metadata/properties" ma:root="true" ma:fieldsID="65b94ea97f43b63084536065aae14a21" ns2:_="" ns3:_="">
    <xsd:import namespace="796ed091-6227-45da-a056-db63388ed980"/>
    <xsd:import namespace="87d958e2-2a57-41b1-84ad-c9443abcff1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LengthInSeconds" minOccurs="0"/>
                <xsd:element ref="ns2:MediaServiceDateTaken"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96ed091-6227-45da-a056-db63388ed98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4" nillable="true" ma:displayName="Length (seconds)" ma:internalName="MediaLengthInSeconds" ma:readOnly="true">
      <xsd:simpleType>
        <xsd:restriction base="dms:Unknown"/>
      </xsd:simpleType>
    </xsd:element>
    <xsd:element name="MediaServiceDateTaken" ma:index="15" nillable="true" ma:displayName="MediaServiceDateTaken" ma:hidden="true" ma:internalName="MediaServiceDateTaken" ma:readOnly="true">
      <xsd:simpleType>
        <xsd:restriction base="dms:Text"/>
      </xsd:simpleType>
    </xsd:element>
    <xsd:element name="lcf76f155ced4ddcb4097134ff3c332f" ma:index="19" nillable="true" ma:taxonomy="true" ma:internalName="lcf76f155ced4ddcb4097134ff3c332f" ma:taxonomyFieldName="MediaServiceImageTags" ma:displayName="Etiquetas de imagen" ma:readOnly="false" ma:fieldId="{5cf76f15-5ced-4ddc-b409-7134ff3c332f}" ma:taxonomyMulti="true" ma:sspId="e9b71db2-0453-481c-a7bb-ff6902fea5a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7d958e2-2a57-41b1-84ad-c9443abcff11"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element name="TaxCatchAll" ma:index="20" nillable="true" ma:displayName="Taxonomy Catch All Column" ma:hidden="true" ma:list="{776f503d-5a09-4f88-9958-c31532e4cd9e}" ma:internalName="TaxCatchAll" ma:showField="CatchAllData" ma:web="87d958e2-2a57-41b1-84ad-c9443abcff1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87d958e2-2a57-41b1-84ad-c9443abcff11" xsi:nil="true"/>
    <lcf76f155ced4ddcb4097134ff3c332f xmlns="796ed091-6227-45da-a056-db63388ed980">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B79F7FE2-45B7-45EE-BFDD-791A33093B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96ed091-6227-45da-a056-db63388ed980"/>
    <ds:schemaRef ds:uri="87d958e2-2a57-41b1-84ad-c9443abcff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7F3913D-210F-4C49-9748-0841EBECA6F3}">
  <ds:schemaRefs>
    <ds:schemaRef ds:uri="http://schemas.microsoft.com/sharepoint/v3/contenttype/forms"/>
  </ds:schemaRefs>
</ds:datastoreItem>
</file>

<file path=customXml/itemProps3.xml><?xml version="1.0" encoding="utf-8"?>
<ds:datastoreItem xmlns:ds="http://schemas.openxmlformats.org/officeDocument/2006/customXml" ds:itemID="{E11A11EC-F7F2-4EA3-AB9A-24253C6D90E5}">
  <ds:schemaRefs>
    <ds:schemaRef ds:uri="http://schemas.microsoft.com/office/2006/metadata/properties"/>
    <ds:schemaRef ds:uri="http://schemas.microsoft.com/office/infopath/2007/PartnerControls"/>
    <ds:schemaRef ds:uri="87d958e2-2a57-41b1-84ad-c9443abcff11"/>
    <ds:schemaRef ds:uri="796ed091-6227-45da-a056-db63388ed98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30</vt:i4>
      </vt:variant>
    </vt:vector>
  </HeadingPairs>
  <TitlesOfParts>
    <vt:vector size="44" baseType="lpstr">
      <vt:lpstr>1 Catálogo </vt:lpstr>
      <vt:lpstr>2 Tema</vt:lpstr>
      <vt:lpstr>3 Grupo</vt:lpstr>
      <vt:lpstr>4 Objetos </vt:lpstr>
      <vt:lpstr>5 Atributos </vt:lpstr>
      <vt:lpstr>6 Subtipo</vt:lpstr>
      <vt:lpstr>7 Dominios</vt:lpstr>
      <vt:lpstr>Dominios del Formulario</vt:lpstr>
      <vt:lpstr>Instructivo</vt:lpstr>
      <vt:lpstr>Lista_Instructivo</vt:lpstr>
      <vt:lpstr>ListaTema</vt:lpstr>
      <vt:lpstr>ListaGrupo</vt:lpstr>
      <vt:lpstr>ListaProductor</vt:lpstr>
      <vt:lpstr>ListaTemaGrupo</vt:lpstr>
      <vt:lpstr>Agricultura_y_Desarrollo_Rural</vt:lpstr>
      <vt:lpstr>Ambiente_y_Desarrollo_Sostenible</vt:lpstr>
      <vt:lpstr>'7 Dominios'!Área_de_impresión</vt:lpstr>
      <vt:lpstr>Ciencia_Tecnología_e_Innovación</vt:lpstr>
      <vt:lpstr>Comercio_Industria_y_Turismo</vt:lpstr>
      <vt:lpstr>Cultura</vt:lpstr>
      <vt:lpstr>Deporte_y_Recreación</vt:lpstr>
      <vt:lpstr>Economía_y_Finanzas</vt:lpstr>
      <vt:lpstr>Educación</vt:lpstr>
      <vt:lpstr>Estadísticas_Nacionales</vt:lpstr>
      <vt:lpstr>Función_Pública</vt:lpstr>
      <vt:lpstr>Gastos_Gubernamentales</vt:lpstr>
      <vt:lpstr>Hacienda_y_Crédito_Público</vt:lpstr>
      <vt:lpstr>Inclusión_Social_y_Reconciliación</vt:lpstr>
      <vt:lpstr>Justicia_y_Derecho</vt:lpstr>
      <vt:lpstr>Mapa_de_Referencia</vt:lpstr>
      <vt:lpstr>Minas_y_Energías</vt:lpstr>
      <vt:lpstr>Ordenamiento_Territorial</vt:lpstr>
      <vt:lpstr>Organismos_de_Control</vt:lpstr>
      <vt:lpstr>Participación_Ciudadana</vt:lpstr>
      <vt:lpstr>Presupuestos_Gubernamentales</vt:lpstr>
      <vt:lpstr>Productor</vt:lpstr>
      <vt:lpstr>Resultados_Electorales</vt:lpstr>
      <vt:lpstr>Salud_y_Protección_Social</vt:lpstr>
      <vt:lpstr>Seguridad_y_Defensa</vt:lpstr>
      <vt:lpstr>Tabla_Instructivo</vt:lpstr>
      <vt:lpstr>Tema</vt:lpstr>
      <vt:lpstr>Trabajo</vt:lpstr>
      <vt:lpstr>Transporte</vt:lpstr>
      <vt:lpstr>Vivienda_Ciudad_y_Territorio</vt:lpstr>
    </vt:vector>
  </TitlesOfParts>
  <Manager/>
  <Company>Toshiba</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VALENTINA</dc:creator>
  <cp:keywords/>
  <dc:description/>
  <cp:lastModifiedBy>Federico  Hernadez Hincapie</cp:lastModifiedBy>
  <cp:revision/>
  <dcterms:created xsi:type="dcterms:W3CDTF">2021-04-07T16:41:41Z</dcterms:created>
  <dcterms:modified xsi:type="dcterms:W3CDTF">2024-07-04T14:45:10Z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0x010100EA6CB9D106C7D341BEC8535B8131CA6B</vt:lpwstr>
  </property>
  <property fmtid="{D5CDD505-2E9C-101B-9397-08002B2CF9AE}" pid="3" name="MediaServiceImageTags">
    <vt:lpwstr/>
  </property>
</Properties>
</file>