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00_DAP\00_MacroproyectosRio\Modificacion 2023\Publicacion GDB\"/>
    </mc:Choice>
  </mc:AlternateContent>
  <xr:revisionPtr revIDLastSave="0" documentId="13_ncr:1_{F525658A-6267-419C-9D79-46EC584E009C}" xr6:coauthVersionLast="47" xr6:coauthVersionMax="47" xr10:uidLastSave="{00000000-0000-0000-0000-000000000000}"/>
  <bookViews>
    <workbookView xWindow="-108" yWindow="-108" windowWidth="23256" windowHeight="12456" tabRatio="401" xr2:uid="{00000000-000D-0000-FFFF-FFFF00000000}"/>
  </bookViews>
  <sheets>
    <sheet name="DiccionarioDatos" sheetId="20" r:id="rId1"/>
    <sheet name="Dominios" sheetId="6" r:id="rId2"/>
    <sheet name="Subtipos" sheetId="2" r:id="rId3"/>
    <sheet name="xx_Listas" sheetId="3" state="hidden" r:id="rId4"/>
    <sheet name="Raster" sheetId="17" r:id="rId5"/>
    <sheet name="Instructivo" sheetId="14" r:id="rId6"/>
    <sheet name="xx_ListasInstructivo" sheetId="15" state="hidden" r:id="rId7"/>
    <sheet name="ESRI_MAPINFO_SHEET" sheetId="16" state="very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4" l="1"/>
  <c r="D16" i="14"/>
  <c r="D15" i="14"/>
  <c r="D14" i="14"/>
  <c r="D13" i="14"/>
  <c r="D12" i="14"/>
  <c r="D11" i="14"/>
  <c r="D10" i="14"/>
  <c r="C17" i="14"/>
  <c r="C16" i="14"/>
  <c r="C15" i="14"/>
  <c r="C14" i="14"/>
  <c r="C13" i="14"/>
  <c r="C12" i="14"/>
  <c r="C11" i="14"/>
  <c r="C10" i="14"/>
</calcChain>
</file>

<file path=xl/sharedStrings.xml><?xml version="1.0" encoding="utf-8"?>
<sst xmlns="http://schemas.openxmlformats.org/spreadsheetml/2006/main" count="2339" uniqueCount="348">
  <si>
    <t>Cód. FO-GINF-041</t>
  </si>
  <si>
    <t>Formato</t>
  </si>
  <si>
    <t>Versión. 3</t>
  </si>
  <si>
    <t>FO- GINF Diccionario de datos geográficos</t>
  </si>
  <si>
    <t>DEPARTAMENTO ADMINISTRATIVO DE PLANEACIÓN</t>
  </si>
  <si>
    <t>SUBDIRECCIÓN DE PROSPECTIVA, INFORMACIÓN Y EVALUACIÓN ESTRATÉGICA , UNIDAD DE PLANEACIÓN DE LA INFORMACIÓN</t>
  </si>
  <si>
    <t>SECCIÓN 1: DATOS GENERALES</t>
  </si>
  <si>
    <t>SECCIÓN 2: DATOS BÁSICOS</t>
  </si>
  <si>
    <t>SECCIÓN 3: DATOS DE CAMPOS</t>
  </si>
  <si>
    <t>SECCIÓN 4: OPEN DATA</t>
  </si>
  <si>
    <t>Feature dataset</t>
  </si>
  <si>
    <t>Nombre del feature class</t>
  </si>
  <si>
    <t>Alias FC</t>
  </si>
  <si>
    <t>Geometría / Tipo Dato</t>
  </si>
  <si>
    <t>Cantidad de elementos</t>
  </si>
  <si>
    <t>Descripción</t>
  </si>
  <si>
    <t xml:space="preserve">Dependencia  </t>
  </si>
  <si>
    <t>Correo de contacto</t>
  </si>
  <si>
    <t>Sistema de coordenadas</t>
  </si>
  <si>
    <t>Fecha de elaboración</t>
  </si>
  <si>
    <t>Topología</t>
  </si>
  <si>
    <t>Reglas topológicas</t>
  </si>
  <si>
    <t>Excepciones</t>
  </si>
  <si>
    <t>Nombre del campo</t>
  </si>
  <si>
    <t>Tipo de dato</t>
  </si>
  <si>
    <t>Longitud dato</t>
  </si>
  <si>
    <t>Alias Campo</t>
  </si>
  <si>
    <t>Descripción del campo</t>
  </si>
  <si>
    <t>Acepta nulos</t>
  </si>
  <si>
    <t>Subtipo/Dominio</t>
  </si>
  <si>
    <t>Feature Class
publicable</t>
  </si>
  <si>
    <t>Campo publicable</t>
  </si>
  <si>
    <t>Clasificación</t>
  </si>
  <si>
    <t>Observaciones</t>
  </si>
  <si>
    <t>Seleccione</t>
  </si>
  <si>
    <t>SECCIÓN 5: DOMINIOS</t>
  </si>
  <si>
    <t>Nombre dominio</t>
  </si>
  <si>
    <t>Tipo dato</t>
  </si>
  <si>
    <t>Valor por defecto</t>
  </si>
  <si>
    <t>Código</t>
  </si>
  <si>
    <t>Nombre</t>
  </si>
  <si>
    <t>Descripción Código</t>
  </si>
  <si>
    <t xml:space="preserve">Formato					</t>
  </si>
  <si>
    <t>SECCIÓN 6: SUBTIPOS</t>
  </si>
  <si>
    <t>Nombre de subtipo</t>
  </si>
  <si>
    <t>Geometria</t>
  </si>
  <si>
    <t>Coordenadas</t>
  </si>
  <si>
    <t>TipoDato</t>
  </si>
  <si>
    <t>Nulos</t>
  </si>
  <si>
    <t>Open Data</t>
  </si>
  <si>
    <t>TOPOLOGIA</t>
  </si>
  <si>
    <t>TipoDominio_Subtipo</t>
  </si>
  <si>
    <t>Transparencia</t>
  </si>
  <si>
    <t>Dependencia</t>
  </si>
  <si>
    <t>Punto</t>
  </si>
  <si>
    <t>MAGNA_Medellin_Antioquia_2010</t>
  </si>
  <si>
    <t>Texto/String</t>
  </si>
  <si>
    <t xml:space="preserve">Si </t>
  </si>
  <si>
    <t>Si</t>
  </si>
  <si>
    <t>CodedValue</t>
  </si>
  <si>
    <t>Datos sensibles</t>
  </si>
  <si>
    <t>Agencia para la Gestión del Paisaje, el Patrimonio y APP</t>
  </si>
  <si>
    <t>Línea</t>
  </si>
  <si>
    <t>WGS84</t>
  </si>
  <si>
    <t>Entero corto/Short integer</t>
  </si>
  <si>
    <t>No</t>
  </si>
  <si>
    <t>Si/Ocultar columnas a publicar</t>
  </si>
  <si>
    <t>Datos personales</t>
  </si>
  <si>
    <t>Área Metropolitana del Valle de Aburra - AMVA</t>
  </si>
  <si>
    <t>Polígono</t>
  </si>
  <si>
    <t>Otro</t>
  </si>
  <si>
    <t>Entero largo/Long integer</t>
  </si>
  <si>
    <t>Datos públicos</t>
  </si>
  <si>
    <t xml:space="preserve">Departamento Administrativo de Gestión del Riesgo de Desastres </t>
  </si>
  <si>
    <t>Tablas</t>
  </si>
  <si>
    <t>Desconocido</t>
  </si>
  <si>
    <t>Doble/Double</t>
  </si>
  <si>
    <t>Dato semiprivado</t>
  </si>
  <si>
    <t>Departamento Administrativo de Planeación</t>
  </si>
  <si>
    <t>No Aplica</t>
  </si>
  <si>
    <t>Fecha/Date</t>
  </si>
  <si>
    <t>Dato privado</t>
  </si>
  <si>
    <t>Secretaría de Comunicaciones</t>
  </si>
  <si>
    <t>Secretaría de Cultura Ciudadana</t>
  </si>
  <si>
    <t>Secretaría de Educación</t>
  </si>
  <si>
    <t>Secretaría de Evaluación y Control</t>
  </si>
  <si>
    <t>Secretaría de Gestión Humana  y servicio a la ciudadanía</t>
  </si>
  <si>
    <t>Secretaría de Gestión y Control Territorial</t>
  </si>
  <si>
    <t>Secretaría de Gobierno Y Gestión del Gabinete</t>
  </si>
  <si>
    <t>Secretaría de Hacienda</t>
  </si>
  <si>
    <t>Secretaría de Inclusión Social, Familia y Dererchos Humanos</t>
  </si>
  <si>
    <t>Secretaría de Infraestructura Física</t>
  </si>
  <si>
    <t>Secretaría de Innovación Digital</t>
  </si>
  <si>
    <t>Secretaría de Juventud</t>
  </si>
  <si>
    <t>Secretaría de la No-Violencia</t>
  </si>
  <si>
    <t>Secretaría de Medio Ambiente</t>
  </si>
  <si>
    <t>Secretaría de Movilidad</t>
  </si>
  <si>
    <t>Secretaría de Mujeres</t>
  </si>
  <si>
    <t>Secretaría de Participación Ciudadana</t>
  </si>
  <si>
    <t>Secretaría de Salud</t>
  </si>
  <si>
    <t>Secretaría de Seguridad y Convivencia</t>
  </si>
  <si>
    <t>Secretaría de Suministros y Servicios</t>
  </si>
  <si>
    <t>Secretaría Desarrollo Económico</t>
  </si>
  <si>
    <t>Secretaría General</t>
  </si>
  <si>
    <t>Secretaría Privada</t>
  </si>
  <si>
    <t>Entes descentralizados /Gerencias</t>
  </si>
  <si>
    <t>DEPARTAMENTO ADMNISTRATIVO DE PLANEACIÓN</t>
  </si>
  <si>
    <t>SECCIÓN 7: RÁSTER</t>
  </si>
  <si>
    <t>Nombre imagen</t>
  </si>
  <si>
    <t>Imagen publicable</t>
  </si>
  <si>
    <t>SUBDIRECCIÓN DE PROSPECTIVA, INFORMACIÓN Y EVALUACIÓN ESTRATÉGICA - UNIDAD DE PLANEACIÓN DE LA INFORMACIÓN</t>
  </si>
  <si>
    <t>Tipo de Sección
(Haga clic  sobre la celda D6 para activar el menú desplegable y mostrar las instrucciones de diligenciamiento)</t>
  </si>
  <si>
    <t>Sección 1- Datos generales</t>
  </si>
  <si>
    <t>A continuación se describe la manera como deben ser diligenciados los campos de los formatos, de acuerdo al tipo de sección seleccionada para ser diligenciada</t>
  </si>
  <si>
    <t>Escriba el nombre del  dataset en el que reposa el  feature class en la GDB corporativa (en caso que sea procedente).</t>
  </si>
  <si>
    <t xml:space="preserve">Escriba el nombre del feature class objeto a diligenciar. </t>
  </si>
  <si>
    <t>Escriba el nombre del alias al que hace referencia el Feature Class, en caso que este haya sido generado.</t>
  </si>
  <si>
    <t>Seleccione, mediante desplegable, cual es el tipo del dato o su geometría</t>
  </si>
  <si>
    <t>Escriba el número de registros  que posee el elemento.</t>
  </si>
  <si>
    <t>Describa  cual es la información que contiente el  feature class.</t>
  </si>
  <si>
    <t>Seleccione, mediante desplegable, el nombre de la dependencia responsable del feature class</t>
  </si>
  <si>
    <t>Escriba el correo electrónico del líder (proyecto o programa) responsable de producir el feature class.</t>
  </si>
  <si>
    <t>Sección 2-Datos básicos</t>
  </si>
  <si>
    <t>No aplica</t>
  </si>
  <si>
    <t>Seleccione, mediante desplegable, cual es el sistema de coordenadas asociado al elemento.</t>
  </si>
  <si>
    <t>Escriba la fecha en la que se diligencia la información del elemento.</t>
  </si>
  <si>
    <t>Seleccione, mediante desplegable, si en el proceso de elaboración del elemento se le aplicaron reglas topológicas.</t>
  </si>
  <si>
    <t>Escriba las reglas topológicas utilizadas según el tipo de geometría.</t>
  </si>
  <si>
    <t>Escriba cuales son las excepciones que se pueden presentar a la hora de realizar el proceso de validación topológica.</t>
  </si>
  <si>
    <t>Sección 3-Datos de campos</t>
  </si>
  <si>
    <t>Escriba el  nombre original del campo contenido en el feature class.</t>
  </si>
  <si>
    <t>Seleccione, mediante  desplegable, cual es el tipo del dato (numérico, texto, fecha…).</t>
  </si>
  <si>
    <t>Escriba cual es la longitud del dato.</t>
  </si>
  <si>
    <t>Escriba el nombre del alias al que hace referencia el campo, en caso que este haya sido generado.</t>
  </si>
  <si>
    <t>Describa cual es la información a la que hace referencia el campo.</t>
  </si>
  <si>
    <t>Seleccione, mediante desplegable, si el campo acepta nulos como valor permitido.</t>
  </si>
  <si>
    <t>Escriba el nombre del  dominio o subtipo en caso que para el campo haya sido generado. Para facilitar su búsqueda en la sección correspondiente enlace el elemento a su descripción mediante un hipervínculo.</t>
  </si>
  <si>
    <t>Sección 4-Open Data</t>
  </si>
  <si>
    <t>Feature  Class  publicable</t>
  </si>
  <si>
    <t>Seleccionee, mediante desplegable, si el Feature Class puede ser publicado como dato abierto en los portales de la Alcaldía de Medellín.</t>
  </si>
  <si>
    <t>En caso que el Feature Class puede ser publicado, seleccionee mediante desplegable, si  los datos del campo pueden ser publicados o tienen algún tipo de restricción</t>
  </si>
  <si>
    <t xml:space="preserve">Seleccione, mediate desplegable, el tipo de dato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</si>
  <si>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del feature class.</t>
  </si>
  <si>
    <t>Sección 5-Dominios</t>
  </si>
  <si>
    <t>Descripción código</t>
  </si>
  <si>
    <t>Escriba el nombre del dominio que se va a diligenciar</t>
  </si>
  <si>
    <t>Seleccione, mediante  desplegable, cual es el tipo del dato (numérico o texto).</t>
  </si>
  <si>
    <t>Escriba el valor por defecto que tiene el dominio para el campo que aplica.</t>
  </si>
  <si>
    <t>Describa cual es la información a la que hace referfencia el dominio.</t>
  </si>
  <si>
    <t>Escriba los códigos que utilice el dominio para diligenciar información.</t>
  </si>
  <si>
    <t>Escriba el nombre completo al que hace referencia el código del dominio.</t>
  </si>
  <si>
    <t>Describa cual es la información a la que hace referencia el código del dominio.</t>
  </si>
  <si>
    <t>Sección 6-Subtipos</t>
  </si>
  <si>
    <t>Escriba el nombre del subtipo que se va a diligenciar</t>
  </si>
  <si>
    <t>Escriba el valor por defecto que tiene el subtipo para el campo que aplica.</t>
  </si>
  <si>
    <t>Describa cual es la información a la que hace referfencia el subtipo.</t>
  </si>
  <si>
    <t>Escriba los códigos que utilice el subtipo para diligenciar información.</t>
  </si>
  <si>
    <t>Escriba el nombre completo al que hace referencia el código del subtipo.</t>
  </si>
  <si>
    <t>Describa cual es la información a la que hace referencia el código del subtipo.</t>
  </si>
  <si>
    <t>Sección 7-Ráster</t>
  </si>
  <si>
    <t>Escriba el nombre de la imagen ráster</t>
  </si>
  <si>
    <t>Seleccione, mediante desplegable, el nombre de la dependencia responsable de la imagen ráster</t>
  </si>
  <si>
    <t>Escriba el correo electrónico del líder de unidad responsable de la imagen ráster</t>
  </si>
  <si>
    <t>Describa cuales son las características de la imagen ráster</t>
  </si>
  <si>
    <t>Seleccionee, mediante desplegable, si la imagen ráster puede ser publicada como dato abierto en los portales de la Alcaldía de Medellín.</t>
  </si>
  <si>
    <t xml:space="preserve">Seleccione, mediate desplegable, cómo se categoriza la imagen ráster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</si>
  <si>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 la imagen ráster.</t>
  </si>
  <si>
    <t>Secciones</t>
  </si>
  <si>
    <t>FORMULACIÓN</t>
  </si>
  <si>
    <t>AMES</t>
  </si>
  <si>
    <t>Este producto cartográfico contiene los polígonos de las Areas de Manejo Especial (AME) a escala 1:10,000. Cubre los 13 Planes parciales del Macroproyecto del Rio Sur. Fueron revisadas y actualizadas con relación a los lotes version septiembre de 2022.</t>
  </si>
  <si>
    <t>nelson.valderrama@medellin.gov.co</t>
  </si>
  <si>
    <t>Must Not Overlap
(No debe superponerse)
Must Not Have Gaps
(No debe tener huecos)</t>
  </si>
  <si>
    <t>Seran excepciones los bordes de los poligonos que no colinden con otro poligono.</t>
  </si>
  <si>
    <t>TIPO_AME</t>
  </si>
  <si>
    <t>Es el tipo de Area de Manejo especial asignada al polígono.  Ejemplo: Equipamiento, Edificación Consolidada, Estación de servicio de combustible, patrimonio, entre otros.</t>
  </si>
  <si>
    <t xml:space="preserve">Este shape se modifico de acuerdo con los lotes descargados en septiembre del 2022 y en el marco de la ejecución del contrato de la actualización de Macros del Río, entre los años 2021 -2023. </t>
  </si>
  <si>
    <t>NÚMERO_AME</t>
  </si>
  <si>
    <t>Numero de AME correspondiente asignado en los macroproyectos del 2015.</t>
  </si>
  <si>
    <t>MACROPROYECTO_SUBZONA</t>
  </si>
  <si>
    <t>Nombre del macroproyecto y la subzona en el caso de que exista.</t>
  </si>
  <si>
    <t>CODIGO_POLIGONO</t>
  </si>
  <si>
    <t>Es el código del polígono asignado en el shape de tratamientos desde el POT</t>
  </si>
  <si>
    <t>TIPO</t>
  </si>
  <si>
    <t>Este campo comprende el tipo de unidad de actuación que corresponde.(UAU,AME,UR, AME_DR, ARO)</t>
  </si>
  <si>
    <t>CODIGO</t>
  </si>
  <si>
    <t>Este campo comprende el código y numero de unidad de actuación en el cual esta ubicado el AME (UAU,AME,UR, AME_DR, ARO)</t>
  </si>
  <si>
    <t>NOMBRE</t>
  </si>
  <si>
    <t>Este campo da cuenta del nombre del Plan Parcial en el que se encuentra el AME.</t>
  </si>
  <si>
    <t>AreaUtil</t>
  </si>
  <si>
    <t>Este producto cartográfico contiene los polígonos de las Areas Utiles:  área resultante de restarle al área neta, el área correspondiente a las zonas de cesión obligatoria para vías espacio público y equipamientos propios del proceso de urbanización y áreas de conservación y protección de los recursos naturales y paisajisticos.</t>
  </si>
  <si>
    <t xml:space="preserve">Este shape se modifico de acuerdo con la información de la propuesta vial asociada a cada poligono de Tratamiento  y en el marco de la ejecución del contrato de la actualización de Macros del Río, entre los años 2021 -2023. </t>
  </si>
  <si>
    <t>Borde Via</t>
  </si>
  <si>
    <t>Este producto cartográfico contiene los polígonos de los Bordes de Via:  se entiende  que es la zona límite que separa el espacio de la calzada, por el que se puede circular y que está formado por los carriles, y el área que queda fuera de esta, pero que aún sigue perteneciendo a la Vía.</t>
  </si>
  <si>
    <t>Este campo da cuenta del nombre del Plan Parcial en el que se encuentra el Borde de Via.</t>
  </si>
  <si>
    <t>Carga Urbanistica</t>
  </si>
  <si>
    <t>Este producto cartográfico contiene los polígonos de las Cargas Urbanísticas:  áreas que se consideran como contraprestación a los pagos que deben realizar los propietarios de un suelo urbanizable.</t>
  </si>
  <si>
    <t>REPARTO</t>
  </si>
  <si>
    <t>CARGA</t>
  </si>
  <si>
    <t>Ciclorruta_AIE_POT</t>
  </si>
  <si>
    <t>Propuesta de trazados de ciclorrutas en el AIE de los macroproyectos del RIO y el estado en que se encuentran, bien sea ejecutadas o proyectadas  al 2014.  estas ciclorrutas pueden ser de tipo Ciclorruta Segregada o Ciclorruta Compartida en la calzada. Este FC fue cortado del original del POT 2014 por los límites de los macroproyectos del Rio.</t>
  </si>
  <si>
    <t>jaime.pizarro@medellin.gov.co
dora.ortiz@medellin.gov.co</t>
  </si>
  <si>
    <t>Must not self-overlap
Must not self-intersect</t>
  </si>
  <si>
    <t>La única excepción es el perímetro del Feature Class o de los poligonos que la topología lo considera un hueco</t>
  </si>
  <si>
    <t xml:space="preserve">Nombre de la ciclorruta visible en el mapa </t>
  </si>
  <si>
    <t xml:space="preserve">Este elemento cartográfico, fue tomado tal cual de las bases de datos de los macroproyectos del Río, formulados en el año 2015.  </t>
  </si>
  <si>
    <t>LABEL</t>
  </si>
  <si>
    <t xml:space="preserve">
Nomenclatura de la ciclorruta</t>
  </si>
  <si>
    <t>ESTADO</t>
  </si>
  <si>
    <t>Estado actual en el que se encuentra la ciclorruta: Existente, Ampliación, Proyectado, En Ejecución, En Estudio.</t>
  </si>
  <si>
    <t>Tipo de via, para este caso solo aparece (Cicloruta)</t>
  </si>
  <si>
    <t>FUENTE</t>
  </si>
  <si>
    <t>Fuente de la cual fue extraida la linea de la cicloruta: POT, AIE.</t>
  </si>
  <si>
    <t>EspacioPublicoPotencial</t>
  </si>
  <si>
    <t xml:space="preserve">Este subproducto establece algunas unidades de actuación como potenciales para espacio público, brindando posibilidades de nuevas áreas a generar para el goce y disfrute de la nueva población de las zonas de renovación urbana.  </t>
  </si>
  <si>
    <t>Este elemento cartográfico fue generado como estrategia de desarrollo de áreas potenciales de espacio público que por su localización no permiten desarrollo y se requieren para terminar de concretar sistemas públicos y colectivos, en el marco de la actualización de los Macroproyectos del rio 2022-2023.</t>
  </si>
  <si>
    <t>Este campo comprende el tipo de unidad de actuación.</t>
  </si>
  <si>
    <t>Este campo comprende el código y numero de unidad de actuación.</t>
  </si>
  <si>
    <t>Este campo da cuenta del nombre del Plan Parcial en el que se encuentra el Espacio Público Potencial.</t>
  </si>
  <si>
    <t>EspacioPublicoProyectado</t>
  </si>
  <si>
    <t>Este subproducto contiene el Espacio Público Proyectado al interior de los Planes Parciales  del AIEMEDRío del Norte, creados con base en la cartografía existente de proyectos viales y mesas de trabajo con las diferentes dependencias del Departamento administrativo de Planeación realizadas a lo largo del año 2022, en el marco de proyecto de actualización de los macroproyectos del Rio.</t>
  </si>
  <si>
    <t>Este elemento cartográfico fue construido con base en la cartografía existente de proyectos viales y mesas de trabajo con las diferentes dependencias del Departamento administrativo de Planeación realizadas a lo largo del año 2022, en el marco de proyecto de actualización de los macroproyectos del Rio, 2022-2023.</t>
  </si>
  <si>
    <t>Este campo muestra el tipo de espacio público: si es  proyectado o potencial.</t>
  </si>
  <si>
    <t>Movilidad_RedPeatonal</t>
  </si>
  <si>
    <t>Este subproducto contiene la Red Peatonal Estructurante definida desde el Acuerdo 48 de 2014 y la Red Peatonal Complementaria definida en la formulación del AIEMEDRío</t>
  </si>
  <si>
    <t>Este campo muestra el tipo de red peatonal.</t>
  </si>
  <si>
    <t>Este campo define la fuente de información del dato.</t>
  </si>
  <si>
    <t>ProyectosEstrategicosLineas</t>
  </si>
  <si>
    <t>Este FC contiene los proyectos estratégicos en forma de líneas que  se integran o hacen parte de cada uno de los macroproyectos del AIEMEDRío</t>
  </si>
  <si>
    <t>CATEGORIA</t>
  </si>
  <si>
    <t>Este campo muestra la categoria del proyecto estratégico en formato de línea al interior  de los macroproyectos del AIEMEDRío.</t>
  </si>
  <si>
    <t>Este campo muestra el nombre del proyecto estratégico en formato de línea al interior  de los macroproyectos del AIEMEDRío.</t>
  </si>
  <si>
    <t>ProyectosEstrategicosPoligonos</t>
  </si>
  <si>
    <t>Este FC representa los polígonos de los proyectos estratégicos al interior de los  macroproyectos del AIEMEDRío.</t>
  </si>
  <si>
    <t>AREA_INTER</t>
  </si>
  <si>
    <t>Este FC da cuenta del área de Intervención estratégica en la cual se encuentra los polígonos de los proyectos estratégicos.</t>
  </si>
  <si>
    <t>Este FC muestra la categoria de los proyectos estratégicos al interior de los  macroproyectos del AIEMEDRío.</t>
  </si>
  <si>
    <t>Este FC muestra el nombre de los proyectos estratégicos al interior de los  macroproyectos del AIEMEDRío.</t>
  </si>
  <si>
    <t>ProyectoVial</t>
  </si>
  <si>
    <t>Este FC contiene los proyectos viales al interior de los Planes Parciales  del AIEMEDRío del Norte, creados con base en la cartografía existente de proyectos viales y mesas de trabajo con las diferentes dependencias del Departamento administrativo de Planeación realizadas a lo largo del año 2022, en el marco de proyecto de actualización de los macroproyectos del Rio.</t>
  </si>
  <si>
    <t>MACROPROYEC</t>
  </si>
  <si>
    <t>Este campo comprende el tipo de línea del proyecto vial.</t>
  </si>
  <si>
    <t>Plan Parcial</t>
  </si>
  <si>
    <t>RedEcologicaComplementariaPropuesta</t>
  </si>
  <si>
    <t>Este FC contiene elementos de la estructura ecológica complementaria propuesta por los macro en el año 2015.</t>
  </si>
  <si>
    <t>AIE</t>
  </si>
  <si>
    <t>Nombre del Area de Intervención estratégica.</t>
  </si>
  <si>
    <t>MACROPROYE</t>
  </si>
  <si>
    <t>Este campo comprende el nombre del tratamiento del poligono.</t>
  </si>
  <si>
    <t>Este campo comprende el tipo del tratamiento del poligono de intervencion estratégica.</t>
  </si>
  <si>
    <t>ELEMENTO</t>
  </si>
  <si>
    <t>Este campo da cuenta del nombre del elemento de la estructura ecológica principal complementaria propuesta.</t>
  </si>
  <si>
    <t>SSPP_Acueducto_TuberiaFormulacion_EPM</t>
  </si>
  <si>
    <t>Este subproducto contiene las lineas que representan las tuberias que componen las redes de acueducto consolidadas a partir de información de Empresas Públicas de Medellín y clasificadas por tipo de tubería, Clase y diametro.</t>
  </si>
  <si>
    <t>TIPO_TUBERIA</t>
  </si>
  <si>
    <t>Este campo da cuenta del tipo de tuberia.</t>
  </si>
  <si>
    <t>CLASE</t>
  </si>
  <si>
    <t>Este campo da cuenta de la clase de tuberia.</t>
  </si>
  <si>
    <t>DIAMETRO</t>
  </si>
  <si>
    <t>Este campo muestra el diametro de la tuberia.</t>
  </si>
  <si>
    <t>SSPP_Alcantarillado_TuberiaFormulacion_EPM</t>
  </si>
  <si>
    <t>Este subproducto contiene las lineas que representan las tuberias que componen las redes de alcantarillado consolidadas a partir de información de Empresas Públicas de Medellín y clasificadas por tipo de Agua</t>
  </si>
  <si>
    <t>TIPO_AGUA</t>
  </si>
  <si>
    <t>Este campo muestra el tipo de agua que fluye a travez de la tuberia.</t>
  </si>
  <si>
    <t>SSPP_Energia_LineaFormulacion_EPM</t>
  </si>
  <si>
    <t>Este subproducto contiene las lineas  que componen las redes de energía consolidadas a partir de información de Empresas Públicas de Medellín.</t>
  </si>
  <si>
    <t>TIPO_LINEA</t>
  </si>
  <si>
    <t>Este campo muestra que tipo de línea de energía es transportada.</t>
  </si>
  <si>
    <t>SSPP_Gas_LineaFormulacion_EPM</t>
  </si>
  <si>
    <t>Este subproducto contiene las lineas que representan las tuberias que componen las redes de Gas consolidadas a partir de información de Empresas Públicas de Medellín y clasificadas por  diametro y Longitud.</t>
  </si>
  <si>
    <t>LONGITUD</t>
  </si>
  <si>
    <t>Este campo muestra La longitud de la tuberia.</t>
  </si>
  <si>
    <t>TratamientoUrbanoFormulacion_AIDMEDRio</t>
  </si>
  <si>
    <t xml:space="preserve">Este subproducto contiene los polígonos de tratamiento de renovación  que hacen parte de los planes parciales a formular del AIEMEDRío y que presentan una redistribución en sus valores de densidad base, índice de construcción base y/ alturas </t>
  </si>
  <si>
    <t>DENSBASE_FORM</t>
  </si>
  <si>
    <t>Este campo muestra el valor de la densidad de base  en el tratamiento del poligono de intervencion estratégica.</t>
  </si>
  <si>
    <t>ICBASE_FORM</t>
  </si>
  <si>
    <t>Este campo muestra el valor del indice de construcción en el tratamiento del poligono de intervencion estratégica.</t>
  </si>
  <si>
    <t>ALTURABASE_FORM</t>
  </si>
  <si>
    <t>Este campo muestra el valor de la altura base de construcción en el tratamiento del poligono de intervencion estratégica.</t>
  </si>
  <si>
    <t>UnidadActuacionUrbanistica</t>
  </si>
  <si>
    <t>Este FC muestra el área conformada por uno o varios inmuebles explícitamente delimitada en las normas que desarrolla el plan ordenamiento territorial para ser urbanizada o construida como una unidad de planeamiento con el objeto promover el uso racional del suelo, garantizar el cumplimiento las normas urbanísticas y facilitar la dotación con cargo a sus propietarios de la infraestructura de transporte, servicios públicos domiciliarios y los equipamientos colectivos, mediante reparto equitativo las cargas y beneficios.</t>
  </si>
  <si>
    <t xml:space="preserve">Este shape se construyo de acuerdo con la información cartográfica existente y  la propuesta vial asociada a cada poligono de Tratamiento, en el marco de la ejecución del contrato de la actualización de Macros del Río, entre los años 2021 -2023. </t>
  </si>
  <si>
    <t>Este campo comprende el código y numero de unidad de actuación que tiene asignado el polígono (UAU,AME,UR, AME_DR, ARO)</t>
  </si>
  <si>
    <t>Este campo da cuenta del nombre del Plan Parcial.</t>
  </si>
  <si>
    <t>OBSERVACION</t>
  </si>
  <si>
    <t>Este campo da cuenta de los cambios que se realizaron a algunas unidades de actuación con base en las manzanas y los limies de los predios.</t>
  </si>
  <si>
    <t>CAMBIO</t>
  </si>
  <si>
    <t>Este campo la cuenta del cambio que se dio en las categorias de algunas unidades de actuación.</t>
  </si>
  <si>
    <t>PRIORIDAD</t>
  </si>
  <si>
    <t>Intens_Uso</t>
  </si>
  <si>
    <t>Este campo da cuenta de los usos del suelo predominentes en las unidades de actuación.</t>
  </si>
  <si>
    <t>TIPO_ANT</t>
  </si>
  <si>
    <t>Este campo comprende el tipo de unidad de actuación que corresponde, y es el código que tenia asignado el polígono en el año 2015.(UAU,AME,UR, ARO)</t>
  </si>
  <si>
    <t>CODIGO_ANT</t>
  </si>
  <si>
    <t>Este campo comprende el código y numero de unidad que tenia asignado el polígono en el año 2015 (UAU,AME,UR, ARO)</t>
  </si>
  <si>
    <t>MAGNA-SIRGAS_Origen-Nacional</t>
  </si>
  <si>
    <t>Nombredelfeatureclass</t>
  </si>
  <si>
    <t>EspacioPublicoExistente</t>
  </si>
  <si>
    <t>Este subproducto contiene el Espacio Publico de Esparcimiento y Encuentro Existente para la vigencia del Plan de Ordenamiento territorial del Macroproyecto Rio Sur.</t>
  </si>
  <si>
    <t>Este campo da cuenta de la prioridad del cambio en la unidad de actuación urbanística.</t>
  </si>
  <si>
    <t>Este campo muestra el tipo de  espacio público frente a las cargas del plan parcial.</t>
  </si>
  <si>
    <t>JerarquizacionVial_Formulacion</t>
  </si>
  <si>
    <t>Este subproducto contiene las jerarquías viales propuestas diferenciadas y clasificadas y que hacen parte del AIEMEDRío.</t>
  </si>
  <si>
    <t>MACROPROYECTO</t>
  </si>
  <si>
    <t>JERARQUIA</t>
  </si>
  <si>
    <t>Jerarquía de la vía sea existente o proyectada.</t>
  </si>
  <si>
    <t>Movilidad_Criterios</t>
  </si>
  <si>
    <t>Este FC hace una caracterización de acuerdo a la jerarquia vial y le asocia unos criterios de clasificación de cada una de las líneas de las vias.</t>
  </si>
  <si>
    <t>CLASIFICACION</t>
  </si>
  <si>
    <t>Clasificación del tipo de la vía de acuerdo a las características de su entorno.</t>
  </si>
  <si>
    <t>Este campo da cuenta de la información de reparto y muestra si se trata de una cesión para vías, espacio público etc.</t>
  </si>
  <si>
    <t>NOMBRE_1</t>
  </si>
  <si>
    <t>DomPOT48_Estado</t>
  </si>
  <si>
    <t>Existente</t>
  </si>
  <si>
    <t>Ampliación</t>
  </si>
  <si>
    <t>Proyectado</t>
  </si>
  <si>
    <t>En Ejecución</t>
  </si>
  <si>
    <t>En Estudio</t>
  </si>
  <si>
    <t>Estado de la ciclorruta</t>
  </si>
  <si>
    <t>CODIGO_POL</t>
  </si>
  <si>
    <t>SSPP_Energia_PosteriaFormulacion_EPM</t>
  </si>
  <si>
    <t>Este subproducto contiene la ubicación de los postes de energía, información consolidada a partir de información de Empresas Públicas de Medellín.</t>
  </si>
  <si>
    <t>Must be disjoint</t>
  </si>
  <si>
    <t>OBJECTID</t>
  </si>
  <si>
    <t>Este campo es el idenitificador autogenerado del poste</t>
  </si>
  <si>
    <t>rs_AMES</t>
  </si>
  <si>
    <t>rs_AreaUtil</t>
  </si>
  <si>
    <t>rs_Borde Via</t>
  </si>
  <si>
    <t>rs_Carga Urbanistica</t>
  </si>
  <si>
    <t>rs_Ciclorruta_AIE_POT</t>
  </si>
  <si>
    <t>rs_EspacioPublicoExistente</t>
  </si>
  <si>
    <t>rs_EspacioPublicoPotencial</t>
  </si>
  <si>
    <t>rs_EspacioPublicoProyectado</t>
  </si>
  <si>
    <t>rs_JerarquizacionVial_Formulacion</t>
  </si>
  <si>
    <t>rs_Movilidad_Criterios</t>
  </si>
  <si>
    <t>rs_Movilidad_RedPeatonal</t>
  </si>
  <si>
    <t>rs_ProyectosEstrategicosLineas</t>
  </si>
  <si>
    <t>rs_ProyectosEstrategicosPoligonos</t>
  </si>
  <si>
    <t>rs_ProyectoVial</t>
  </si>
  <si>
    <t>rs_RedEcologicaComplementariaPropuesta</t>
  </si>
  <si>
    <t>rs_SSPP_Acueducto_TuberiaFormulacion_EPM</t>
  </si>
  <si>
    <t>rs_SSPP_Alcantarillado_TuberiaFormulacion_EPM</t>
  </si>
  <si>
    <t>rs_SSPP_Energia_LineaFormulacion_EPM</t>
  </si>
  <si>
    <t>rs_SSPP_Energia_PosteriaFormulacion_EPM</t>
  </si>
  <si>
    <t>rs_SSPP_Gas_LineaFormulacion_EPM</t>
  </si>
  <si>
    <t>rs_TratamientoUrbanoFormulacion_AIDMEDRio</t>
  </si>
  <si>
    <t>rs_UnidadActuacionUrbanistica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</si>
</sst>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51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6" borderId="0" xfId="0" applyFill="1"/>
    <xf numFmtId="0" fontId="5" fillId="6" borderId="0" xfId="0" applyFont="1" applyFill="1"/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/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6" borderId="13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6" borderId="13" xfId="0" applyFill="1" applyBorder="1"/>
    <xf numFmtId="0" fontId="9" fillId="6" borderId="13" xfId="0" applyFont="1" applyFill="1" applyBorder="1" applyAlignment="1">
      <alignment horizontal="justify" vertical="top"/>
    </xf>
    <xf numFmtId="0" fontId="9" fillId="6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justify" vertical="center"/>
    </xf>
    <xf numFmtId="0" fontId="0" fillId="6" borderId="17" xfId="0" applyFill="1" applyBorder="1" applyAlignment="1">
      <alignment vertical="center"/>
    </xf>
    <xf numFmtId="0" fontId="9" fillId="6" borderId="8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vertical="center"/>
    </xf>
    <xf numFmtId="0" fontId="9" fillId="6" borderId="18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18" xfId="0" applyFill="1" applyBorder="1"/>
    <xf numFmtId="0" fontId="0" fillId="0" borderId="0" xfId="0" applyAlignment="1">
      <alignment horizontal="center" vertical="center"/>
    </xf>
    <xf numFmtId="0" fontId="6" fillId="3" borderId="2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25" xfId="0" applyFont="1" applyFill="1" applyBorder="1" applyAlignment="1">
      <alignment vertical="center" wrapText="1"/>
    </xf>
    <xf numFmtId="0" fontId="0" fillId="6" borderId="0" xfId="0" applyFill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6" borderId="8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0" fontId="0" fillId="6" borderId="31" xfId="0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0" fontId="18" fillId="6" borderId="13" xfId="1" applyFont="1" applyFill="1" applyBorder="1" applyAlignment="1">
      <alignment vertical="center" wrapText="1"/>
    </xf>
    <xf numFmtId="0" fontId="3" fillId="6" borderId="20" xfId="0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6" borderId="18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/>
    </xf>
    <xf numFmtId="0" fontId="18" fillId="6" borderId="5" xfId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vertical="center"/>
    </xf>
    <xf numFmtId="0" fontId="3" fillId="6" borderId="26" xfId="0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8" fillId="0" borderId="13" xfId="1" applyFont="1" applyFill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6" borderId="0" xfId="0" applyFont="1" applyFill="1"/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8" fillId="2" borderId="13" xfId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 wrapText="1"/>
    </xf>
    <xf numFmtId="0" fontId="3" fillId="2" borderId="0" xfId="0" applyFont="1" applyFill="1"/>
    <xf numFmtId="0" fontId="3" fillId="6" borderId="8" xfId="0" applyFont="1" applyFill="1" applyBorder="1" applyAlignment="1">
      <alignment vertical="center"/>
    </xf>
    <xf numFmtId="3" fontId="3" fillId="6" borderId="8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vertical="center" wrapText="1"/>
    </xf>
    <xf numFmtId="0" fontId="18" fillId="0" borderId="18" xfId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6" borderId="16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18" fillId="2" borderId="13" xfId="1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164" fontId="3" fillId="6" borderId="8" xfId="0" applyNumberFormat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6" borderId="0" xfId="0" applyFont="1" applyFill="1" applyAlignment="1">
      <alignment wrapText="1"/>
    </xf>
    <xf numFmtId="0" fontId="18" fillId="0" borderId="5" xfId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8" fillId="2" borderId="5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4" fillId="2" borderId="13" xfId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center" vertical="center" wrapText="1"/>
    </xf>
    <xf numFmtId="3" fontId="3" fillId="6" borderId="8" xfId="0" applyNumberFormat="1" applyFont="1" applyFill="1" applyBorder="1" applyAlignment="1">
      <alignment horizontal="center" vertical="center" wrapText="1"/>
    </xf>
    <xf numFmtId="0" fontId="18" fillId="0" borderId="18" xfId="1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6" borderId="15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vertical="center"/>
    </xf>
    <xf numFmtId="0" fontId="19" fillId="6" borderId="13" xfId="0" applyFont="1" applyFill="1" applyBorder="1" applyAlignment="1">
      <alignment horizontal="justify" vertical="top"/>
    </xf>
    <xf numFmtId="0" fontId="2" fillId="0" borderId="1" xfId="0" applyFont="1" applyBorder="1" applyAlignment="1">
      <alignment vertical="center"/>
    </xf>
    <xf numFmtId="0" fontId="12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top"/>
    </xf>
    <xf numFmtId="0" fontId="12" fillId="6" borderId="30" xfId="0" applyFont="1" applyFill="1" applyBorder="1" applyAlignment="1">
      <alignment horizontal="center" vertical="top"/>
    </xf>
    <xf numFmtId="0" fontId="12" fillId="6" borderId="17" xfId="0" applyFont="1" applyFill="1" applyBorder="1" applyAlignment="1">
      <alignment horizontal="center" vertical="top"/>
    </xf>
    <xf numFmtId="0" fontId="0" fillId="6" borderId="17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top"/>
    </xf>
    <xf numFmtId="0" fontId="12" fillId="6" borderId="10" xfId="0" applyFont="1" applyFill="1" applyBorder="1" applyAlignment="1">
      <alignment horizontal="center" vertical="top"/>
    </xf>
    <xf numFmtId="0" fontId="12" fillId="6" borderId="12" xfId="0" applyFont="1" applyFill="1" applyBorder="1" applyAlignment="1">
      <alignment horizontal="center" vertical="top"/>
    </xf>
    <xf numFmtId="0" fontId="1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5" fillId="7" borderId="28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58"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numFmt numFmtId="164" formatCode="dd\-mm\-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</font>
    </dxf>
    <dxf>
      <border outline="0">
        <bottom style="medium">
          <color indexed="64"/>
        </bottom>
      </border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439210</xdr:colOff>
      <xdr:row>0</xdr:row>
      <xdr:rowOff>35719</xdr:rowOff>
    </xdr:from>
    <xdr:to>
      <xdr:col>24</xdr:col>
      <xdr:colOff>1709649</xdr:colOff>
      <xdr:row>1</xdr:row>
      <xdr:rowOff>547687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6135A9-B499-40F7-954B-048A7EE3DDA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0285" y="35719"/>
          <a:ext cx="1270439" cy="892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690562</xdr:colOff>
      <xdr:row>0</xdr:row>
      <xdr:rowOff>59532</xdr:rowOff>
    </xdr:from>
    <xdr:to>
      <xdr:col>7</xdr:col>
      <xdr:colOff>1961001</xdr:colOff>
      <xdr:row>1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BC4579-49A2-4365-A9FB-D92BC0868CC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9968" y="59532"/>
          <a:ext cx="1270439" cy="892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190496</xdr:colOff>
      <xdr:row>0</xdr:row>
      <xdr:rowOff>59530</xdr:rowOff>
    </xdr:from>
    <xdr:to>
      <xdr:col>7</xdr:col>
      <xdr:colOff>1460935</xdr:colOff>
      <xdr:row>1</xdr:row>
      <xdr:rowOff>571498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F0EA38-CDDC-42B1-BFEB-410BADC69D2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9902" y="59530"/>
          <a:ext cx="1270439" cy="8929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750089</xdr:colOff>
      <xdr:row>0</xdr:row>
      <xdr:rowOff>71436</xdr:rowOff>
    </xdr:from>
    <xdr:to>
      <xdr:col>7</xdr:col>
      <xdr:colOff>2020528</xdr:colOff>
      <xdr:row>1</xdr:row>
      <xdr:rowOff>583404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2C0E7-6C77-455D-B19C-A3FF6F32324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0277" y="71436"/>
          <a:ext cx="1270439" cy="8929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2183606</xdr:colOff>
      <xdr:row>5</xdr:row>
      <xdr:rowOff>388144</xdr:rowOff>
    </xdr:from>
    <xdr:to>
      <xdr:col>3</xdr:col>
      <xdr:colOff>1507331</xdr:colOff>
      <xdr:row>5</xdr:row>
      <xdr:rowOff>492919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481387" y="1674019"/>
          <a:ext cx="1538288" cy="104775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4</xdr:col>
      <xdr:colOff>9525</xdr:colOff>
      <xdr:row>5</xdr:row>
      <xdr:rowOff>0</xdr:rowOff>
    </xdr:from>
    <xdr:to>
      <xdr:col>4</xdr:col>
      <xdr:colOff>180975</xdr:colOff>
      <xdr:row>5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  <a:ext uri="{147F2762-F138-4A5C-976F-8EAC2B608ADB}">
              <a16:predDERef xmlns:a16="http://schemas.microsoft.com/office/drawing/2014/main" pre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285875"/>
          <a:ext cx="171450" cy="171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423317</xdr:colOff>
      <xdr:row>8</xdr:row>
      <xdr:rowOff>50765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820-S-PTEC\U-Form-InstrGest\Cmn-UFIG\INSTRUMENTOS%20DE%20PLANIFICACION\Macroproyectos\Modificaci&#243;n%20Macro%20R&#237;o%202023\Sur\AIE_MEDRio_Sur\06_Documentos\Excel\DiccionarioDatosGeograficos_AIEMEDRioSur_Formul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cionarioDatos"/>
      <sheetName val="Dominios"/>
      <sheetName val="Subtipos"/>
      <sheetName val="xx_Listas"/>
      <sheetName val="Raster"/>
      <sheetName val="Instructivo"/>
      <sheetName val="xx_ListasInstructivo"/>
      <sheetName val="ESRI_MAPINFO_SHEE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Diccionario7" displayName="Diccionario7" ref="B9:Y109" totalsRowShown="0" dataDxfId="56" headerRowBorderDxfId="57" tableBorderDxfId="55">
  <autoFilter ref="B9:Y109" xr:uid="{00000000-0009-0000-0100-000006000000}"/>
  <sortState xmlns:xlrd2="http://schemas.microsoft.com/office/spreadsheetml/2017/richdata2" ref="B8:Y87">
    <sortCondition ref="B7:B87"/>
  </sortState>
  <tableColumns count="24">
    <tableColumn id="1" xr3:uid="{00000000-0010-0000-0000-000001000000}" name="Feature dataset" dataDxfId="54"/>
    <tableColumn id="2" xr3:uid="{00000000-0010-0000-0000-000002000000}" name="Nombredelfeatureclass" dataDxfId="53"/>
    <tableColumn id="3" xr3:uid="{00000000-0010-0000-0000-000003000000}" name="Alias FC" dataDxfId="52"/>
    <tableColumn id="4" xr3:uid="{00000000-0010-0000-0000-000004000000}" name="Geometría / Tipo Dato" dataDxfId="51"/>
    <tableColumn id="5" xr3:uid="{00000000-0010-0000-0000-000005000000}" name="Cantidad de elementos" dataDxfId="50"/>
    <tableColumn id="6" xr3:uid="{00000000-0010-0000-0000-000006000000}" name="Descripción" dataDxfId="49"/>
    <tableColumn id="7" xr3:uid="{00000000-0010-0000-0000-000007000000}" name="Dependencia  " dataDxfId="48"/>
    <tableColumn id="8" xr3:uid="{00000000-0010-0000-0000-000008000000}" name="Correo de contacto" dataDxfId="47"/>
    <tableColumn id="9" xr3:uid="{00000000-0010-0000-0000-000009000000}" name="Sistema de coordenadas" dataDxfId="46"/>
    <tableColumn id="10" xr3:uid="{00000000-0010-0000-0000-00000A000000}" name="Fecha de elaboración" dataDxfId="45"/>
    <tableColumn id="11" xr3:uid="{00000000-0010-0000-0000-00000B000000}" name="Topología" dataDxfId="44"/>
    <tableColumn id="12" xr3:uid="{00000000-0010-0000-0000-00000C000000}" name="Reglas topológicas" dataDxfId="43"/>
    <tableColumn id="13" xr3:uid="{00000000-0010-0000-0000-00000D000000}" name="Excepciones" dataDxfId="42"/>
    <tableColumn id="14" xr3:uid="{00000000-0010-0000-0000-00000E000000}" name="Nombre del campo" dataDxfId="41"/>
    <tableColumn id="15" xr3:uid="{00000000-0010-0000-0000-00000F000000}" name="Tipo de dato" dataDxfId="40"/>
    <tableColumn id="16" xr3:uid="{00000000-0010-0000-0000-000010000000}" name="Longitud dato" dataDxfId="39"/>
    <tableColumn id="17" xr3:uid="{00000000-0010-0000-0000-000011000000}" name="Alias Campo" dataDxfId="38"/>
    <tableColumn id="18" xr3:uid="{00000000-0010-0000-0000-000012000000}" name="Descripción del campo" dataDxfId="37"/>
    <tableColumn id="19" xr3:uid="{00000000-0010-0000-0000-000013000000}" name="Acepta nulos" dataDxfId="36"/>
    <tableColumn id="20" xr3:uid="{00000000-0010-0000-0000-000014000000}" name="Subtipo/Dominio" dataDxfId="35"/>
    <tableColumn id="21" xr3:uid="{00000000-0010-0000-0000-000015000000}" name="Feature Class_x000a_publicable" dataDxfId="34"/>
    <tableColumn id="22" xr3:uid="{00000000-0010-0000-0000-000016000000}" name="Campo publicable" dataDxfId="33"/>
    <tableColumn id="23" xr3:uid="{00000000-0010-0000-0000-000017000000}" name="Clasificación" dataDxfId="32"/>
    <tableColumn id="24" xr3:uid="{00000000-0010-0000-0000-000018000000}" name="Observaciones" dataDxfId="31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ominios" displayName="Dominios" ref="B9:H31" totalsRowShown="0" headerRowDxfId="30" headerRowBorderDxfId="29" tableBorderDxfId="28">
  <autoFilter ref="B9:H31" xr:uid="{00000000-0009-0000-0100-000001000000}"/>
  <tableColumns count="7">
    <tableColumn id="1" xr3:uid="{00000000-0010-0000-0100-000001000000}" name="Nombre dominio" dataDxfId="27"/>
    <tableColumn id="2" xr3:uid="{00000000-0010-0000-0100-000002000000}" name="Tipo dato" dataDxfId="26"/>
    <tableColumn id="3" xr3:uid="{00000000-0010-0000-0100-000003000000}" name="Valor por defecto" dataDxfId="25"/>
    <tableColumn id="4" xr3:uid="{00000000-0010-0000-0100-000004000000}" name="Descripción" dataDxfId="24"/>
    <tableColumn id="5" xr3:uid="{00000000-0010-0000-0100-000005000000}" name="Código" dataDxfId="23"/>
    <tableColumn id="6" xr3:uid="{00000000-0010-0000-0100-000006000000}" name="Nombre" dataDxfId="22"/>
    <tableColumn id="7" xr3:uid="{00000000-0010-0000-0100-000007000000}" name="Descripción Código" dataDxfId="21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Subtipos" displayName="Subtipos" ref="B9:H31" totalsRowShown="0" headerRowDxfId="20" headerRowBorderDxfId="19" tableBorderDxfId="18" totalsRowBorderDxfId="17">
  <autoFilter ref="B9:H31" xr:uid="{00000000-0009-0000-0100-000002000000}"/>
  <tableColumns count="7">
    <tableColumn id="1" xr3:uid="{00000000-0010-0000-0200-000001000000}" name="Nombre de subtipo"/>
    <tableColumn id="2" xr3:uid="{00000000-0010-0000-0200-000002000000}" name="Tipo dato" dataDxfId="16"/>
    <tableColumn id="3" xr3:uid="{00000000-0010-0000-0200-000003000000}" name="Valor por defecto" dataDxfId="15"/>
    <tableColumn id="4" xr3:uid="{00000000-0010-0000-0200-000004000000}" name="Descripción" dataDxfId="14"/>
    <tableColumn id="5" xr3:uid="{00000000-0010-0000-0200-000005000000}" name="Código" dataDxfId="13"/>
    <tableColumn id="6" xr3:uid="{00000000-0010-0000-0200-000006000000}" name="Nombre" dataDxfId="12"/>
    <tableColumn id="7" xr3:uid="{00000000-0010-0000-0200-000007000000}" name="Descripción Código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B9:H10" totalsRowShown="0" headerRowDxfId="10" dataDxfId="8" headerRowBorderDxfId="9" tableBorderDxfId="7">
  <autoFilter ref="B9:H10" xr:uid="{00000000-0009-0000-0100-000004000000}"/>
  <tableColumns count="7">
    <tableColumn id="1" xr3:uid="{00000000-0010-0000-0300-000001000000}" name="Nombre imagen" dataDxfId="6"/>
    <tableColumn id="2" xr3:uid="{00000000-0010-0000-0300-000002000000}" name="Dependencia  " dataDxfId="5"/>
    <tableColumn id="3" xr3:uid="{00000000-0010-0000-0300-000003000000}" name="Correo de contacto" dataDxfId="4"/>
    <tableColumn id="4" xr3:uid="{00000000-0010-0000-0300-000004000000}" name="Descripción" dataDxfId="3"/>
    <tableColumn id="5" xr3:uid="{00000000-0010-0000-0300-000005000000}" name="Imagen publicable" dataDxfId="2"/>
    <tableColumn id="6" xr3:uid="{00000000-0010-0000-0300-000006000000}" name="Clasificación" dataDxfId="1"/>
    <tableColumn id="7" xr3:uid="{00000000-0010-0000-0300-000007000000}" name="Observacion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lson.valderrama@medellin.gov.co" TargetMode="External"/><Relationship Id="rId3" Type="http://schemas.openxmlformats.org/officeDocument/2006/relationships/hyperlink" Target="mailto:nelson.valderrama@medellin.gov.co" TargetMode="External"/><Relationship Id="rId7" Type="http://schemas.openxmlformats.org/officeDocument/2006/relationships/hyperlink" Target="mailto:nelson.valderrama@medellin.gov.co" TargetMode="External"/><Relationship Id="rId12" Type="http://schemas.openxmlformats.org/officeDocument/2006/relationships/table" Target="../tables/table1.xml"/><Relationship Id="rId2" Type="http://schemas.openxmlformats.org/officeDocument/2006/relationships/hyperlink" Target="mailto:nelson.valderrama@medellin.gov.co" TargetMode="External"/><Relationship Id="rId1" Type="http://schemas.openxmlformats.org/officeDocument/2006/relationships/hyperlink" Target="mailto:nelson.valderrama@medellin.gov.co" TargetMode="External"/><Relationship Id="rId6" Type="http://schemas.openxmlformats.org/officeDocument/2006/relationships/hyperlink" Target="mailto:nelson.valderrama@medellin.gov.co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nelson.valderrama@medellin.gov.c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nelson.valderrama@medellin.gov.co" TargetMode="External"/><Relationship Id="rId9" Type="http://schemas.openxmlformats.org/officeDocument/2006/relationships/hyperlink" Target="mailto:nelson.valderrama@medellin.gov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15"/>
  <sheetViews>
    <sheetView tabSelected="1" topLeftCell="A21" zoomScale="90" zoomScaleNormal="90" workbookViewId="0">
      <selection activeCell="E10" sqref="E10:E109"/>
    </sheetView>
  </sheetViews>
  <sheetFormatPr baseColWidth="10" defaultColWidth="10.8984375" defaultRowHeight="14.4" x14ac:dyDescent="0.3"/>
  <cols>
    <col min="1" max="1" width="3.3984375" style="100" customWidth="1"/>
    <col min="2" max="2" width="29" style="100" customWidth="1"/>
    <col min="3" max="3" width="17.09765625" style="100" customWidth="1"/>
    <col min="4" max="4" width="43.09765625" style="101" customWidth="1"/>
    <col min="5" max="5" width="12.09765625" style="102" customWidth="1"/>
    <col min="6" max="6" width="14.09765625" style="102" customWidth="1"/>
    <col min="7" max="7" width="66.5" style="100" customWidth="1"/>
    <col min="8" max="8" width="36.5" style="100" customWidth="1"/>
    <col min="9" max="9" width="32.3984375" style="100" customWidth="1"/>
    <col min="10" max="10" width="46" style="100" customWidth="1"/>
    <col min="11" max="11" width="22.5" style="102" customWidth="1"/>
    <col min="12" max="12" width="12.09765625" style="102" customWidth="1"/>
    <col min="13" max="13" width="31" style="100" customWidth="1"/>
    <col min="14" max="14" width="25.19921875" style="100" customWidth="1"/>
    <col min="15" max="15" width="29.5" style="100" customWidth="1"/>
    <col min="16" max="16" width="22.8984375" style="100" bestFit="1" customWidth="1"/>
    <col min="17" max="18" width="15.5" style="100" customWidth="1"/>
    <col min="19" max="19" width="27.69921875" style="100" customWidth="1"/>
    <col min="20" max="20" width="15" style="100" customWidth="1"/>
    <col min="21" max="21" width="23.3984375" style="100" bestFit="1" customWidth="1"/>
    <col min="22" max="22" width="15.8984375" style="99" bestFit="1" customWidth="1"/>
    <col min="23" max="23" width="19.3984375" style="99" customWidth="1"/>
    <col min="24" max="24" width="27.8984375" style="99" customWidth="1"/>
    <col min="25" max="25" width="76.09765625" style="103" customWidth="1"/>
    <col min="26" max="16384" width="10.8984375" style="100"/>
  </cols>
  <sheetData>
    <row r="1" spans="2:26" s="7" customFormat="1" ht="30" customHeight="1" x14ac:dyDescent="0.3">
      <c r="B1" s="206" t="s">
        <v>0</v>
      </c>
      <c r="C1" s="207"/>
      <c r="D1" s="208" t="s">
        <v>1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10"/>
      <c r="Y1" s="211"/>
    </row>
    <row r="2" spans="2:26" s="7" customFormat="1" ht="50.1" customHeight="1" x14ac:dyDescent="0.3">
      <c r="B2" s="206" t="s">
        <v>2</v>
      </c>
      <c r="C2" s="207"/>
      <c r="D2" s="213" t="s">
        <v>3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Y2" s="212"/>
    </row>
    <row r="3" spans="2:26" s="7" customFormat="1" ht="10.5" customHeight="1" x14ac:dyDescent="0.3">
      <c r="D3" s="52"/>
      <c r="E3" s="9"/>
      <c r="F3" s="9"/>
      <c r="K3" s="9"/>
      <c r="L3" s="9"/>
      <c r="V3" s="52"/>
      <c r="W3" s="52"/>
      <c r="X3" s="52"/>
      <c r="Y3" s="23"/>
    </row>
    <row r="4" spans="2:26" s="7" customFormat="1" ht="18.75" customHeight="1" x14ac:dyDescent="0.3">
      <c r="B4" s="204" t="s">
        <v>4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</row>
    <row r="5" spans="2:26" s="7" customFormat="1" ht="9" customHeight="1" x14ac:dyDescent="0.3">
      <c r="D5" s="52"/>
      <c r="E5" s="9"/>
      <c r="F5" s="9"/>
      <c r="K5" s="9"/>
      <c r="L5" s="9"/>
      <c r="V5" s="52"/>
      <c r="W5" s="52"/>
      <c r="X5" s="52"/>
      <c r="Y5" s="23"/>
    </row>
    <row r="6" spans="2:26" s="7" customFormat="1" ht="18.75" customHeight="1" x14ac:dyDescent="0.35">
      <c r="B6" s="216" t="s">
        <v>5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</row>
    <row r="7" spans="2:26" s="7" customFormat="1" ht="7.5" customHeight="1" thickBot="1" x14ac:dyDescent="0.35">
      <c r="D7" s="52"/>
      <c r="E7" s="9"/>
      <c r="F7" s="9"/>
      <c r="K7" s="9"/>
      <c r="L7" s="9"/>
      <c r="V7" s="52"/>
      <c r="W7" s="52"/>
      <c r="X7" s="52"/>
      <c r="Y7" s="23"/>
    </row>
    <row r="8" spans="2:26" s="7" customFormat="1" ht="29.1" customHeight="1" thickBot="1" x14ac:dyDescent="0.35">
      <c r="B8" s="218" t="s">
        <v>6</v>
      </c>
      <c r="C8" s="219"/>
      <c r="D8" s="219"/>
      <c r="E8" s="219"/>
      <c r="F8" s="219"/>
      <c r="G8" s="219"/>
      <c r="H8" s="219"/>
      <c r="I8" s="220"/>
      <c r="J8" s="218" t="s">
        <v>7</v>
      </c>
      <c r="K8" s="219"/>
      <c r="L8" s="219"/>
      <c r="M8" s="219"/>
      <c r="N8" s="220"/>
      <c r="O8" s="218" t="s">
        <v>8</v>
      </c>
      <c r="P8" s="219"/>
      <c r="Q8" s="219"/>
      <c r="R8" s="219"/>
      <c r="S8" s="219"/>
      <c r="T8" s="219"/>
      <c r="U8" s="220"/>
      <c r="V8" s="218" t="s">
        <v>9</v>
      </c>
      <c r="W8" s="219"/>
      <c r="X8" s="219"/>
      <c r="Y8" s="220"/>
    </row>
    <row r="9" spans="2:26" s="7" customFormat="1" ht="38.1" customHeight="1" thickBot="1" x14ac:dyDescent="0.35">
      <c r="B9" s="46" t="s">
        <v>10</v>
      </c>
      <c r="C9" s="47" t="s">
        <v>297</v>
      </c>
      <c r="D9" s="48" t="s">
        <v>12</v>
      </c>
      <c r="E9" s="48" t="s">
        <v>13</v>
      </c>
      <c r="F9" s="48" t="s">
        <v>14</v>
      </c>
      <c r="G9" s="47" t="s">
        <v>15</v>
      </c>
      <c r="H9" s="49" t="s">
        <v>16</v>
      </c>
      <c r="I9" s="50" t="s">
        <v>17</v>
      </c>
      <c r="J9" s="51" t="s">
        <v>18</v>
      </c>
      <c r="K9" s="48" t="s">
        <v>19</v>
      </c>
      <c r="L9" s="48" t="s">
        <v>20</v>
      </c>
      <c r="M9" s="47" t="s">
        <v>21</v>
      </c>
      <c r="N9" s="47" t="s">
        <v>22</v>
      </c>
      <c r="O9" s="51" t="s">
        <v>23</v>
      </c>
      <c r="P9" s="47" t="s">
        <v>24</v>
      </c>
      <c r="Q9" s="47" t="s">
        <v>25</v>
      </c>
      <c r="R9" s="47" t="s">
        <v>26</v>
      </c>
      <c r="S9" s="47" t="s">
        <v>27</v>
      </c>
      <c r="T9" s="47" t="s">
        <v>28</v>
      </c>
      <c r="U9" s="50" t="s">
        <v>29</v>
      </c>
      <c r="V9" s="53" t="s">
        <v>30</v>
      </c>
      <c r="W9" s="53" t="s">
        <v>31</v>
      </c>
      <c r="X9" s="48" t="s">
        <v>32</v>
      </c>
      <c r="Y9" s="49" t="s">
        <v>33</v>
      </c>
    </row>
    <row r="10" spans="2:26" s="124" customFormat="1" ht="124.5" customHeight="1" x14ac:dyDescent="0.3">
      <c r="B10" s="156" t="s">
        <v>168</v>
      </c>
      <c r="C10" s="163" t="s">
        <v>326</v>
      </c>
      <c r="D10" s="113" t="s">
        <v>169</v>
      </c>
      <c r="E10" s="122" t="s">
        <v>69</v>
      </c>
      <c r="F10" s="158">
        <v>171</v>
      </c>
      <c r="G10" s="114" t="s">
        <v>170</v>
      </c>
      <c r="H10" s="109" t="s">
        <v>78</v>
      </c>
      <c r="I10" s="168" t="s">
        <v>171</v>
      </c>
      <c r="J10" s="111" t="s">
        <v>296</v>
      </c>
      <c r="K10" s="112">
        <v>45125</v>
      </c>
      <c r="L10" s="113" t="s">
        <v>58</v>
      </c>
      <c r="M10" s="114" t="s">
        <v>172</v>
      </c>
      <c r="N10" s="115" t="s">
        <v>173</v>
      </c>
      <c r="O10" s="119" t="s">
        <v>174</v>
      </c>
      <c r="P10" s="117" t="s">
        <v>56</v>
      </c>
      <c r="Q10" s="113">
        <v>50</v>
      </c>
      <c r="R10" s="119" t="s">
        <v>174</v>
      </c>
      <c r="S10" s="135" t="s">
        <v>175</v>
      </c>
      <c r="T10" s="113" t="s">
        <v>65</v>
      </c>
      <c r="U10" s="166"/>
      <c r="V10" s="151" t="s">
        <v>57</v>
      </c>
      <c r="W10" s="152" t="s">
        <v>57</v>
      </c>
      <c r="X10" s="122" t="s">
        <v>72</v>
      </c>
      <c r="Y10" s="123" t="s">
        <v>176</v>
      </c>
      <c r="Z10" s="167"/>
    </row>
    <row r="11" spans="2:26" ht="67.5" customHeight="1" x14ac:dyDescent="0.3">
      <c r="B11" s="73" t="s">
        <v>168</v>
      </c>
      <c r="C11" s="74" t="s">
        <v>326</v>
      </c>
      <c r="D11" s="75" t="s">
        <v>169</v>
      </c>
      <c r="E11" s="68" t="s">
        <v>69</v>
      </c>
      <c r="F11" s="76">
        <v>171</v>
      </c>
      <c r="G11" s="77" t="s">
        <v>170</v>
      </c>
      <c r="H11" s="78" t="s">
        <v>78</v>
      </c>
      <c r="I11" s="79" t="s">
        <v>171</v>
      </c>
      <c r="J11" s="80" t="s">
        <v>296</v>
      </c>
      <c r="K11" s="81">
        <v>45125</v>
      </c>
      <c r="L11" s="75" t="s">
        <v>58</v>
      </c>
      <c r="M11" s="77" t="s">
        <v>172</v>
      </c>
      <c r="N11" s="82" t="s">
        <v>173</v>
      </c>
      <c r="O11" s="64" t="s">
        <v>177</v>
      </c>
      <c r="P11" s="83" t="s">
        <v>56</v>
      </c>
      <c r="Q11" s="75">
        <v>5</v>
      </c>
      <c r="R11" s="64" t="s">
        <v>177</v>
      </c>
      <c r="S11" s="71" t="s">
        <v>178</v>
      </c>
      <c r="T11" s="75" t="s">
        <v>65</v>
      </c>
      <c r="U11" s="84"/>
      <c r="V11" s="85" t="s">
        <v>57</v>
      </c>
      <c r="W11" s="86" t="s">
        <v>57</v>
      </c>
      <c r="X11" s="67" t="s">
        <v>72</v>
      </c>
      <c r="Y11" s="87" t="s">
        <v>176</v>
      </c>
      <c r="Z11" s="103"/>
    </row>
    <row r="12" spans="2:26" ht="63.75" customHeight="1" x14ac:dyDescent="0.3">
      <c r="B12" s="73" t="s">
        <v>168</v>
      </c>
      <c r="C12" s="74" t="s">
        <v>326</v>
      </c>
      <c r="D12" s="75" t="s">
        <v>169</v>
      </c>
      <c r="E12" s="68" t="s">
        <v>69</v>
      </c>
      <c r="F12" s="76">
        <v>171</v>
      </c>
      <c r="G12" s="77" t="s">
        <v>170</v>
      </c>
      <c r="H12" s="78" t="s">
        <v>78</v>
      </c>
      <c r="I12" s="79" t="s">
        <v>171</v>
      </c>
      <c r="J12" s="80" t="s">
        <v>296</v>
      </c>
      <c r="K12" s="81">
        <v>45125</v>
      </c>
      <c r="L12" s="75" t="s">
        <v>58</v>
      </c>
      <c r="M12" s="77" t="s">
        <v>172</v>
      </c>
      <c r="N12" s="82" t="s">
        <v>173</v>
      </c>
      <c r="O12" s="63" t="s">
        <v>179</v>
      </c>
      <c r="P12" s="83" t="s">
        <v>56</v>
      </c>
      <c r="Q12" s="68">
        <v>35</v>
      </c>
      <c r="R12" s="88" t="s">
        <v>179</v>
      </c>
      <c r="S12" s="72" t="s">
        <v>180</v>
      </c>
      <c r="T12" s="75" t="s">
        <v>65</v>
      </c>
      <c r="U12" s="89"/>
      <c r="V12" s="85" t="s">
        <v>57</v>
      </c>
      <c r="W12" s="86" t="s">
        <v>57</v>
      </c>
      <c r="X12" s="67" t="s">
        <v>72</v>
      </c>
      <c r="Y12" s="87" t="s">
        <v>176</v>
      </c>
      <c r="Z12" s="103"/>
    </row>
    <row r="13" spans="2:26" ht="66" customHeight="1" x14ac:dyDescent="0.3">
      <c r="B13" s="90" t="s">
        <v>168</v>
      </c>
      <c r="C13" s="91" t="s">
        <v>326</v>
      </c>
      <c r="D13" s="92" t="s">
        <v>169</v>
      </c>
      <c r="E13" s="69" t="s">
        <v>69</v>
      </c>
      <c r="F13" s="76">
        <v>171</v>
      </c>
      <c r="G13" s="77" t="s">
        <v>170</v>
      </c>
      <c r="H13" s="78" t="s">
        <v>78</v>
      </c>
      <c r="I13" s="93" t="s">
        <v>171</v>
      </c>
      <c r="J13" s="80" t="s">
        <v>296</v>
      </c>
      <c r="K13" s="94">
        <v>45125</v>
      </c>
      <c r="L13" s="75" t="s">
        <v>58</v>
      </c>
      <c r="M13" s="77" t="s">
        <v>172</v>
      </c>
      <c r="N13" s="82" t="s">
        <v>173</v>
      </c>
      <c r="O13" s="64" t="s">
        <v>181</v>
      </c>
      <c r="P13" s="83" t="s">
        <v>56</v>
      </c>
      <c r="Q13" s="75">
        <v>10</v>
      </c>
      <c r="R13" s="64" t="s">
        <v>181</v>
      </c>
      <c r="S13" s="71" t="s">
        <v>182</v>
      </c>
      <c r="T13" s="75" t="s">
        <v>65</v>
      </c>
      <c r="U13" s="95"/>
      <c r="V13" s="96" t="s">
        <v>57</v>
      </c>
      <c r="W13" s="67" t="s">
        <v>57</v>
      </c>
      <c r="X13" s="67" t="s">
        <v>72</v>
      </c>
      <c r="Y13" s="87" t="s">
        <v>176</v>
      </c>
      <c r="Z13" s="103"/>
    </row>
    <row r="14" spans="2:26" ht="71.25" customHeight="1" x14ac:dyDescent="0.3">
      <c r="B14" s="90" t="s">
        <v>168</v>
      </c>
      <c r="C14" s="91" t="s">
        <v>326</v>
      </c>
      <c r="D14" s="92" t="s">
        <v>169</v>
      </c>
      <c r="E14" s="69" t="s">
        <v>69</v>
      </c>
      <c r="F14" s="76">
        <v>171</v>
      </c>
      <c r="G14" s="77" t="s">
        <v>170</v>
      </c>
      <c r="H14" s="78" t="s">
        <v>78</v>
      </c>
      <c r="I14" s="93" t="s">
        <v>171</v>
      </c>
      <c r="J14" s="80" t="s">
        <v>296</v>
      </c>
      <c r="K14" s="94">
        <v>45125</v>
      </c>
      <c r="L14" s="75" t="s">
        <v>58</v>
      </c>
      <c r="M14" s="77" t="s">
        <v>172</v>
      </c>
      <c r="N14" s="82" t="s">
        <v>173</v>
      </c>
      <c r="O14" s="176" t="s">
        <v>287</v>
      </c>
      <c r="P14" s="83" t="s">
        <v>56</v>
      </c>
      <c r="Q14" s="75">
        <v>100</v>
      </c>
      <c r="R14" s="176" t="s">
        <v>287</v>
      </c>
      <c r="S14" s="181" t="s">
        <v>288</v>
      </c>
      <c r="T14" s="75" t="s">
        <v>65</v>
      </c>
      <c r="U14" s="95"/>
      <c r="V14" s="96" t="s">
        <v>57</v>
      </c>
      <c r="W14" s="67" t="s">
        <v>57</v>
      </c>
      <c r="X14" s="67" t="s">
        <v>72</v>
      </c>
      <c r="Y14" s="87" t="s">
        <v>176</v>
      </c>
      <c r="Z14" s="103"/>
    </row>
    <row r="15" spans="2:26" ht="65.25" customHeight="1" x14ac:dyDescent="0.3">
      <c r="B15" s="90" t="s">
        <v>168</v>
      </c>
      <c r="C15" s="91" t="s">
        <v>326</v>
      </c>
      <c r="D15" s="92" t="s">
        <v>169</v>
      </c>
      <c r="E15" s="69" t="s">
        <v>69</v>
      </c>
      <c r="F15" s="76">
        <v>171</v>
      </c>
      <c r="G15" s="77" t="s">
        <v>170</v>
      </c>
      <c r="H15" s="78" t="s">
        <v>78</v>
      </c>
      <c r="I15" s="93" t="s">
        <v>171</v>
      </c>
      <c r="J15" s="80" t="s">
        <v>296</v>
      </c>
      <c r="K15" s="94">
        <v>45125</v>
      </c>
      <c r="L15" s="75" t="s">
        <v>58</v>
      </c>
      <c r="M15" s="77" t="s">
        <v>172</v>
      </c>
      <c r="N15" s="82" t="s">
        <v>173</v>
      </c>
      <c r="O15" s="176" t="s">
        <v>289</v>
      </c>
      <c r="P15" s="83" t="s">
        <v>64</v>
      </c>
      <c r="Q15" s="75"/>
      <c r="R15" s="176" t="s">
        <v>289</v>
      </c>
      <c r="S15" s="181" t="s">
        <v>288</v>
      </c>
      <c r="T15" s="75" t="s">
        <v>65</v>
      </c>
      <c r="U15" s="95"/>
      <c r="V15" s="96" t="s">
        <v>57</v>
      </c>
      <c r="W15" s="67" t="s">
        <v>57</v>
      </c>
      <c r="X15" s="67" t="s">
        <v>72</v>
      </c>
      <c r="Y15" s="87" t="s">
        <v>176</v>
      </c>
      <c r="Z15" s="103"/>
    </row>
    <row r="16" spans="2:26" ht="55.5" customHeight="1" x14ac:dyDescent="0.3">
      <c r="B16" s="90" t="s">
        <v>168</v>
      </c>
      <c r="C16" s="91" t="s">
        <v>326</v>
      </c>
      <c r="D16" s="92" t="s">
        <v>169</v>
      </c>
      <c r="E16" s="69" t="s">
        <v>69</v>
      </c>
      <c r="F16" s="76">
        <v>171</v>
      </c>
      <c r="G16" s="77" t="s">
        <v>170</v>
      </c>
      <c r="H16" s="78" t="s">
        <v>78</v>
      </c>
      <c r="I16" s="93" t="s">
        <v>171</v>
      </c>
      <c r="J16" s="80" t="s">
        <v>296</v>
      </c>
      <c r="K16" s="94">
        <v>45125</v>
      </c>
      <c r="L16" s="75" t="s">
        <v>58</v>
      </c>
      <c r="M16" s="77" t="s">
        <v>172</v>
      </c>
      <c r="N16" s="82" t="s">
        <v>173</v>
      </c>
      <c r="O16" s="178" t="s">
        <v>290</v>
      </c>
      <c r="P16" s="83" t="s">
        <v>56</v>
      </c>
      <c r="Q16" s="97">
        <v>50</v>
      </c>
      <c r="R16" s="178" t="s">
        <v>290</v>
      </c>
      <c r="S16" s="66" t="s">
        <v>291</v>
      </c>
      <c r="T16" s="75" t="s">
        <v>65</v>
      </c>
      <c r="U16" s="95"/>
      <c r="V16" s="96" t="s">
        <v>57</v>
      </c>
      <c r="W16" s="67" t="s">
        <v>57</v>
      </c>
      <c r="X16" s="67" t="s">
        <v>72</v>
      </c>
      <c r="Y16" s="87" t="s">
        <v>176</v>
      </c>
    </row>
    <row r="17" spans="2:26" ht="71.25" customHeight="1" x14ac:dyDescent="0.3">
      <c r="B17" s="90" t="s">
        <v>168</v>
      </c>
      <c r="C17" s="91" t="s">
        <v>326</v>
      </c>
      <c r="D17" s="92" t="s">
        <v>169</v>
      </c>
      <c r="E17" s="69" t="s">
        <v>69</v>
      </c>
      <c r="F17" s="76">
        <v>171</v>
      </c>
      <c r="G17" s="77" t="s">
        <v>170</v>
      </c>
      <c r="H17" s="78" t="s">
        <v>78</v>
      </c>
      <c r="I17" s="93" t="s">
        <v>171</v>
      </c>
      <c r="J17" s="80" t="s">
        <v>296</v>
      </c>
      <c r="K17" s="94">
        <v>45125</v>
      </c>
      <c r="L17" s="75" t="s">
        <v>58</v>
      </c>
      <c r="M17" s="77" t="s">
        <v>172</v>
      </c>
      <c r="N17" s="82" t="s">
        <v>173</v>
      </c>
      <c r="O17" s="64" t="s">
        <v>183</v>
      </c>
      <c r="P17" s="83" t="s">
        <v>56</v>
      </c>
      <c r="Q17" s="75">
        <v>35</v>
      </c>
      <c r="R17" s="64" t="s">
        <v>183</v>
      </c>
      <c r="S17" s="71" t="s">
        <v>184</v>
      </c>
      <c r="T17" s="75" t="s">
        <v>65</v>
      </c>
      <c r="U17" s="95"/>
      <c r="V17" s="96" t="s">
        <v>57</v>
      </c>
      <c r="W17" s="67" t="s">
        <v>57</v>
      </c>
      <c r="X17" s="67" t="s">
        <v>72</v>
      </c>
      <c r="Y17" s="87" t="s">
        <v>176</v>
      </c>
      <c r="Z17" s="103"/>
    </row>
    <row r="18" spans="2:26" ht="65.25" customHeight="1" x14ac:dyDescent="0.3">
      <c r="B18" s="90" t="s">
        <v>168</v>
      </c>
      <c r="C18" s="91" t="s">
        <v>326</v>
      </c>
      <c r="D18" s="92" t="s">
        <v>169</v>
      </c>
      <c r="E18" s="69" t="s">
        <v>69</v>
      </c>
      <c r="F18" s="76">
        <v>171</v>
      </c>
      <c r="G18" s="77" t="s">
        <v>170</v>
      </c>
      <c r="H18" s="78" t="s">
        <v>78</v>
      </c>
      <c r="I18" s="93" t="s">
        <v>171</v>
      </c>
      <c r="J18" s="80" t="s">
        <v>296</v>
      </c>
      <c r="K18" s="94">
        <v>45125</v>
      </c>
      <c r="L18" s="75" t="s">
        <v>58</v>
      </c>
      <c r="M18" s="77" t="s">
        <v>172</v>
      </c>
      <c r="N18" s="82" t="s">
        <v>173</v>
      </c>
      <c r="O18" s="64" t="s">
        <v>185</v>
      </c>
      <c r="P18" s="83" t="s">
        <v>56</v>
      </c>
      <c r="Q18" s="75">
        <v>10</v>
      </c>
      <c r="R18" s="64" t="s">
        <v>185</v>
      </c>
      <c r="S18" s="71" t="s">
        <v>186</v>
      </c>
      <c r="T18" s="75" t="s">
        <v>65</v>
      </c>
      <c r="U18" s="95"/>
      <c r="V18" s="96" t="s">
        <v>57</v>
      </c>
      <c r="W18" s="67" t="s">
        <v>57</v>
      </c>
      <c r="X18" s="67" t="s">
        <v>72</v>
      </c>
      <c r="Y18" s="87" t="s">
        <v>176</v>
      </c>
      <c r="Z18" s="103"/>
    </row>
    <row r="19" spans="2:26" ht="55.5" customHeight="1" x14ac:dyDescent="0.3">
      <c r="B19" s="90" t="s">
        <v>168</v>
      </c>
      <c r="C19" s="91" t="s">
        <v>326</v>
      </c>
      <c r="D19" s="92" t="s">
        <v>169</v>
      </c>
      <c r="E19" s="69" t="s">
        <v>69</v>
      </c>
      <c r="F19" s="76">
        <v>171</v>
      </c>
      <c r="G19" s="77" t="s">
        <v>170</v>
      </c>
      <c r="H19" s="78" t="s">
        <v>78</v>
      </c>
      <c r="I19" s="93" t="s">
        <v>171</v>
      </c>
      <c r="J19" s="80" t="s">
        <v>296</v>
      </c>
      <c r="K19" s="94">
        <v>45125</v>
      </c>
      <c r="L19" s="75" t="s">
        <v>58</v>
      </c>
      <c r="M19" s="77" t="s">
        <v>172</v>
      </c>
      <c r="N19" s="82" t="s">
        <v>173</v>
      </c>
      <c r="O19" s="63" t="s">
        <v>187</v>
      </c>
      <c r="P19" s="83" t="s">
        <v>56</v>
      </c>
      <c r="Q19" s="97">
        <v>50</v>
      </c>
      <c r="R19" s="88" t="s">
        <v>187</v>
      </c>
      <c r="S19" s="71" t="s">
        <v>188</v>
      </c>
      <c r="T19" s="75" t="s">
        <v>65</v>
      </c>
      <c r="U19" s="95"/>
      <c r="V19" s="96" t="s">
        <v>57</v>
      </c>
      <c r="W19" s="67" t="s">
        <v>57</v>
      </c>
      <c r="X19" s="67" t="s">
        <v>72</v>
      </c>
      <c r="Y19" s="87" t="s">
        <v>176</v>
      </c>
    </row>
    <row r="20" spans="2:26" s="124" customFormat="1" ht="84.75" customHeight="1" x14ac:dyDescent="0.3">
      <c r="B20" s="104" t="s">
        <v>168</v>
      </c>
      <c r="C20" s="105" t="s">
        <v>327</v>
      </c>
      <c r="D20" s="105" t="s">
        <v>189</v>
      </c>
      <c r="E20" s="106" t="s">
        <v>69</v>
      </c>
      <c r="F20" s="107">
        <v>342</v>
      </c>
      <c r="G20" s="108" t="s">
        <v>190</v>
      </c>
      <c r="H20" s="109" t="s">
        <v>78</v>
      </c>
      <c r="I20" s="110" t="s">
        <v>171</v>
      </c>
      <c r="J20" s="111" t="s">
        <v>296</v>
      </c>
      <c r="K20" s="112">
        <v>45125</v>
      </c>
      <c r="L20" s="113" t="s">
        <v>58</v>
      </c>
      <c r="M20" s="114" t="s">
        <v>172</v>
      </c>
      <c r="N20" s="115" t="s">
        <v>173</v>
      </c>
      <c r="O20" s="116" t="s">
        <v>179</v>
      </c>
      <c r="P20" s="117" t="s">
        <v>56</v>
      </c>
      <c r="Q20" s="118">
        <v>35</v>
      </c>
      <c r="R20" s="119" t="s">
        <v>179</v>
      </c>
      <c r="S20" s="120" t="s">
        <v>180</v>
      </c>
      <c r="T20" s="113" t="s">
        <v>65</v>
      </c>
      <c r="U20" s="118"/>
      <c r="V20" s="121" t="s">
        <v>57</v>
      </c>
      <c r="W20" s="122" t="s">
        <v>57</v>
      </c>
      <c r="X20" s="122" t="s">
        <v>72</v>
      </c>
      <c r="Y20" s="123" t="s">
        <v>191</v>
      </c>
    </row>
    <row r="21" spans="2:26" ht="124.5" customHeight="1" x14ac:dyDescent="0.3">
      <c r="B21" s="90" t="s">
        <v>168</v>
      </c>
      <c r="C21" s="125" t="s">
        <v>327</v>
      </c>
      <c r="D21" s="125" t="s">
        <v>189</v>
      </c>
      <c r="E21" s="69" t="s">
        <v>69</v>
      </c>
      <c r="F21" s="126">
        <v>342</v>
      </c>
      <c r="G21" s="127" t="s">
        <v>190</v>
      </c>
      <c r="H21" s="78" t="s">
        <v>78</v>
      </c>
      <c r="I21" s="93" t="s">
        <v>171</v>
      </c>
      <c r="J21" s="80" t="s">
        <v>296</v>
      </c>
      <c r="K21" s="94">
        <v>45125</v>
      </c>
      <c r="L21" s="75" t="s">
        <v>58</v>
      </c>
      <c r="M21" s="77" t="s">
        <v>172</v>
      </c>
      <c r="N21" s="82" t="s">
        <v>173</v>
      </c>
      <c r="O21" s="64" t="s">
        <v>181</v>
      </c>
      <c r="P21" s="83" t="s">
        <v>56</v>
      </c>
      <c r="Q21" s="97">
        <v>10</v>
      </c>
      <c r="R21" s="64" t="s">
        <v>181</v>
      </c>
      <c r="S21" s="71" t="s">
        <v>182</v>
      </c>
      <c r="T21" s="75" t="s">
        <v>65</v>
      </c>
      <c r="U21" s="128"/>
      <c r="V21" s="96" t="s">
        <v>57</v>
      </c>
      <c r="W21" s="67" t="s">
        <v>57</v>
      </c>
      <c r="X21" s="67" t="s">
        <v>72</v>
      </c>
      <c r="Y21" s="87" t="s">
        <v>191</v>
      </c>
    </row>
    <row r="22" spans="2:26" ht="63" customHeight="1" x14ac:dyDescent="0.3">
      <c r="B22" s="90" t="s">
        <v>168</v>
      </c>
      <c r="C22" s="125" t="s">
        <v>327</v>
      </c>
      <c r="D22" s="125" t="s">
        <v>189</v>
      </c>
      <c r="E22" s="69" t="s">
        <v>69</v>
      </c>
      <c r="F22" s="126">
        <v>342</v>
      </c>
      <c r="G22" s="127" t="s">
        <v>190</v>
      </c>
      <c r="H22" s="78" t="s">
        <v>78</v>
      </c>
      <c r="I22" s="93" t="s">
        <v>171</v>
      </c>
      <c r="J22" s="80" t="s">
        <v>296</v>
      </c>
      <c r="K22" s="94">
        <v>45125</v>
      </c>
      <c r="L22" s="75" t="s">
        <v>58</v>
      </c>
      <c r="M22" s="77" t="s">
        <v>172</v>
      </c>
      <c r="N22" s="82" t="s">
        <v>173</v>
      </c>
      <c r="O22" s="64" t="s">
        <v>183</v>
      </c>
      <c r="P22" s="83" t="s">
        <v>56</v>
      </c>
      <c r="Q22" s="97">
        <v>35</v>
      </c>
      <c r="R22" s="64" t="s">
        <v>183</v>
      </c>
      <c r="S22" s="71" t="s">
        <v>184</v>
      </c>
      <c r="T22" s="75" t="s">
        <v>65</v>
      </c>
      <c r="U22" s="128"/>
      <c r="V22" s="96" t="s">
        <v>57</v>
      </c>
      <c r="W22" s="67" t="s">
        <v>57</v>
      </c>
      <c r="X22" s="67" t="s">
        <v>72</v>
      </c>
      <c r="Y22" s="87" t="s">
        <v>191</v>
      </c>
    </row>
    <row r="23" spans="2:26" ht="63" customHeight="1" x14ac:dyDescent="0.3">
      <c r="B23" s="129" t="s">
        <v>168</v>
      </c>
      <c r="C23" s="125" t="s">
        <v>327</v>
      </c>
      <c r="D23" s="125" t="s">
        <v>189</v>
      </c>
      <c r="E23" s="69" t="s">
        <v>69</v>
      </c>
      <c r="F23" s="126">
        <v>342</v>
      </c>
      <c r="G23" s="127" t="s">
        <v>190</v>
      </c>
      <c r="H23" s="78" t="s">
        <v>78</v>
      </c>
      <c r="I23" s="93" t="s">
        <v>171</v>
      </c>
      <c r="J23" s="80" t="s">
        <v>296</v>
      </c>
      <c r="K23" s="94">
        <v>45125</v>
      </c>
      <c r="L23" s="75" t="s">
        <v>58</v>
      </c>
      <c r="M23" s="77" t="s">
        <v>172</v>
      </c>
      <c r="N23" s="82" t="s">
        <v>173</v>
      </c>
      <c r="O23" s="88" t="s">
        <v>187</v>
      </c>
      <c r="P23" s="83" t="s">
        <v>56</v>
      </c>
      <c r="Q23" s="97">
        <v>50</v>
      </c>
      <c r="R23" s="88" t="s">
        <v>187</v>
      </c>
      <c r="S23" s="71" t="s">
        <v>188</v>
      </c>
      <c r="T23" s="75" t="s">
        <v>65</v>
      </c>
      <c r="U23" s="95"/>
      <c r="V23" s="96" t="s">
        <v>57</v>
      </c>
      <c r="W23" s="67" t="s">
        <v>57</v>
      </c>
      <c r="X23" s="67" t="s">
        <v>72</v>
      </c>
      <c r="Y23" s="87" t="s">
        <v>191</v>
      </c>
    </row>
    <row r="24" spans="2:26" ht="63" customHeight="1" x14ac:dyDescent="0.3">
      <c r="B24" s="129" t="s">
        <v>168</v>
      </c>
      <c r="C24" s="125" t="s">
        <v>327</v>
      </c>
      <c r="D24" s="125" t="s">
        <v>189</v>
      </c>
      <c r="E24" s="69" t="s">
        <v>69</v>
      </c>
      <c r="F24" s="126">
        <v>342</v>
      </c>
      <c r="G24" s="127" t="s">
        <v>190</v>
      </c>
      <c r="H24" s="78" t="s">
        <v>78</v>
      </c>
      <c r="I24" s="93" t="s">
        <v>171</v>
      </c>
      <c r="J24" s="80" t="s">
        <v>296</v>
      </c>
      <c r="K24" s="94">
        <v>45125</v>
      </c>
      <c r="L24" s="75" t="s">
        <v>58</v>
      </c>
      <c r="M24" s="77" t="s">
        <v>172</v>
      </c>
      <c r="N24" s="82" t="s">
        <v>173</v>
      </c>
      <c r="O24" s="88" t="s">
        <v>187</v>
      </c>
      <c r="P24" s="83" t="s">
        <v>56</v>
      </c>
      <c r="Q24" s="97">
        <v>50</v>
      </c>
      <c r="R24" s="88" t="s">
        <v>187</v>
      </c>
      <c r="S24" s="71" t="s">
        <v>188</v>
      </c>
      <c r="T24" s="75" t="s">
        <v>65</v>
      </c>
      <c r="U24" s="95"/>
      <c r="V24" s="96" t="s">
        <v>57</v>
      </c>
      <c r="W24" s="67" t="s">
        <v>57</v>
      </c>
      <c r="X24" s="67" t="s">
        <v>72</v>
      </c>
      <c r="Y24" s="87" t="s">
        <v>191</v>
      </c>
    </row>
    <row r="25" spans="2:26" s="154" customFormat="1" ht="78" customHeight="1" x14ac:dyDescent="0.3">
      <c r="B25" s="73" t="s">
        <v>168</v>
      </c>
      <c r="C25" s="127" t="s">
        <v>327</v>
      </c>
      <c r="D25" s="127" t="s">
        <v>189</v>
      </c>
      <c r="E25" s="188" t="s">
        <v>69</v>
      </c>
      <c r="F25" s="189">
        <v>342</v>
      </c>
      <c r="G25" s="169" t="s">
        <v>190</v>
      </c>
      <c r="H25" s="78" t="s">
        <v>78</v>
      </c>
      <c r="I25" s="190" t="s">
        <v>171</v>
      </c>
      <c r="J25" s="191" t="s">
        <v>296</v>
      </c>
      <c r="K25" s="192">
        <v>45125</v>
      </c>
      <c r="L25" s="193" t="s">
        <v>58</v>
      </c>
      <c r="M25" s="77" t="s">
        <v>172</v>
      </c>
      <c r="N25" s="132" t="s">
        <v>173</v>
      </c>
      <c r="O25" s="66" t="s">
        <v>185</v>
      </c>
      <c r="P25" s="194" t="s">
        <v>56</v>
      </c>
      <c r="Q25" s="98">
        <v>10</v>
      </c>
      <c r="R25" s="66" t="s">
        <v>185</v>
      </c>
      <c r="S25" s="71" t="s">
        <v>186</v>
      </c>
      <c r="T25" s="193" t="s">
        <v>65</v>
      </c>
      <c r="U25" s="162"/>
      <c r="V25" s="195" t="s">
        <v>57</v>
      </c>
      <c r="W25" s="196" t="s">
        <v>57</v>
      </c>
      <c r="X25" s="196" t="s">
        <v>72</v>
      </c>
      <c r="Y25" s="87" t="s">
        <v>191</v>
      </c>
    </row>
    <row r="26" spans="2:26" ht="63" customHeight="1" x14ac:dyDescent="0.3">
      <c r="B26" s="104" t="s">
        <v>168</v>
      </c>
      <c r="C26" s="105" t="s">
        <v>328</v>
      </c>
      <c r="D26" s="105" t="s">
        <v>192</v>
      </c>
      <c r="E26" s="106" t="s">
        <v>69</v>
      </c>
      <c r="F26" s="107">
        <v>13</v>
      </c>
      <c r="G26" s="108" t="s">
        <v>193</v>
      </c>
      <c r="H26" s="109" t="s">
        <v>78</v>
      </c>
      <c r="I26" s="110" t="s">
        <v>171</v>
      </c>
      <c r="J26" s="111" t="s">
        <v>296</v>
      </c>
      <c r="K26" s="112">
        <v>45125</v>
      </c>
      <c r="L26" s="113" t="s">
        <v>58</v>
      </c>
      <c r="M26" s="114" t="s">
        <v>172</v>
      </c>
      <c r="N26" s="115" t="s">
        <v>173</v>
      </c>
      <c r="O26" s="180" t="s">
        <v>187</v>
      </c>
      <c r="P26" s="117" t="s">
        <v>56</v>
      </c>
      <c r="Q26" s="134">
        <v>50</v>
      </c>
      <c r="R26" s="177" t="s">
        <v>187</v>
      </c>
      <c r="S26" s="135" t="s">
        <v>194</v>
      </c>
      <c r="T26" s="113" t="s">
        <v>65</v>
      </c>
      <c r="U26" s="136"/>
      <c r="V26" s="121" t="s">
        <v>57</v>
      </c>
      <c r="W26" s="122" t="s">
        <v>57</v>
      </c>
      <c r="X26" s="122" t="s">
        <v>72</v>
      </c>
      <c r="Y26" s="123" t="s">
        <v>191</v>
      </c>
    </row>
    <row r="27" spans="2:26" s="124" customFormat="1" ht="93" customHeight="1" x14ac:dyDescent="0.3">
      <c r="B27" s="104" t="s">
        <v>168</v>
      </c>
      <c r="C27" s="105" t="s">
        <v>329</v>
      </c>
      <c r="D27" s="105" t="s">
        <v>195</v>
      </c>
      <c r="E27" s="106" t="s">
        <v>69</v>
      </c>
      <c r="F27" s="107">
        <v>2535</v>
      </c>
      <c r="G27" s="108" t="s">
        <v>190</v>
      </c>
      <c r="H27" s="109" t="s">
        <v>78</v>
      </c>
      <c r="I27" s="110" t="s">
        <v>171</v>
      </c>
      <c r="J27" s="111" t="s">
        <v>296</v>
      </c>
      <c r="K27" s="112">
        <v>45125</v>
      </c>
      <c r="L27" s="113" t="s">
        <v>58</v>
      </c>
      <c r="M27" s="114" t="s">
        <v>172</v>
      </c>
      <c r="N27" s="115" t="s">
        <v>173</v>
      </c>
      <c r="O27" s="119" t="s">
        <v>179</v>
      </c>
      <c r="P27" s="117" t="s">
        <v>56</v>
      </c>
      <c r="Q27" s="134">
        <v>35</v>
      </c>
      <c r="R27" s="119" t="s">
        <v>179</v>
      </c>
      <c r="S27" s="120" t="s">
        <v>180</v>
      </c>
      <c r="T27" s="113" t="s">
        <v>65</v>
      </c>
      <c r="U27" s="118"/>
      <c r="V27" s="121" t="s">
        <v>57</v>
      </c>
      <c r="W27" s="122" t="s">
        <v>57</v>
      </c>
      <c r="X27" s="122" t="s">
        <v>72</v>
      </c>
      <c r="Y27" s="123" t="s">
        <v>191</v>
      </c>
    </row>
    <row r="28" spans="2:26" s="124" customFormat="1" ht="106.5" customHeight="1" x14ac:dyDescent="0.3">
      <c r="B28" s="90" t="s">
        <v>168</v>
      </c>
      <c r="C28" s="125" t="s">
        <v>329</v>
      </c>
      <c r="D28" s="125" t="s">
        <v>195</v>
      </c>
      <c r="E28" s="69" t="s">
        <v>69</v>
      </c>
      <c r="F28" s="126">
        <v>2535</v>
      </c>
      <c r="G28" s="137" t="s">
        <v>196</v>
      </c>
      <c r="H28" s="78" t="s">
        <v>78</v>
      </c>
      <c r="I28" s="93" t="s">
        <v>171</v>
      </c>
      <c r="J28" s="80" t="s">
        <v>296</v>
      </c>
      <c r="K28" s="94">
        <v>45125</v>
      </c>
      <c r="L28" s="75" t="s">
        <v>58</v>
      </c>
      <c r="M28" s="77" t="s">
        <v>172</v>
      </c>
      <c r="N28" s="82" t="s">
        <v>173</v>
      </c>
      <c r="O28" s="138" t="s">
        <v>181</v>
      </c>
      <c r="P28" s="83" t="s">
        <v>56</v>
      </c>
      <c r="Q28" s="128">
        <v>10</v>
      </c>
      <c r="R28" s="64" t="s">
        <v>181</v>
      </c>
      <c r="S28" s="71" t="s">
        <v>182</v>
      </c>
      <c r="T28" s="75" t="s">
        <v>65</v>
      </c>
      <c r="U28" s="128"/>
      <c r="V28" s="96" t="s">
        <v>57</v>
      </c>
      <c r="W28" s="67" t="s">
        <v>57</v>
      </c>
      <c r="X28" s="67" t="s">
        <v>72</v>
      </c>
      <c r="Y28" s="87" t="s">
        <v>191</v>
      </c>
    </row>
    <row r="29" spans="2:26" ht="81.75" customHeight="1" x14ac:dyDescent="0.3">
      <c r="B29" s="90" t="s">
        <v>168</v>
      </c>
      <c r="C29" s="125" t="s">
        <v>329</v>
      </c>
      <c r="D29" s="125" t="s">
        <v>195</v>
      </c>
      <c r="E29" s="69" t="s">
        <v>69</v>
      </c>
      <c r="F29" s="126">
        <v>2535</v>
      </c>
      <c r="G29" s="137" t="s">
        <v>196</v>
      </c>
      <c r="H29" s="78" t="s">
        <v>78</v>
      </c>
      <c r="I29" s="93" t="s">
        <v>171</v>
      </c>
      <c r="J29" s="80" t="s">
        <v>296</v>
      </c>
      <c r="K29" s="94">
        <v>45125</v>
      </c>
      <c r="L29" s="75" t="s">
        <v>58</v>
      </c>
      <c r="M29" s="77" t="s">
        <v>172</v>
      </c>
      <c r="N29" s="82" t="s">
        <v>173</v>
      </c>
      <c r="O29" s="64" t="s">
        <v>183</v>
      </c>
      <c r="P29" s="83" t="s">
        <v>56</v>
      </c>
      <c r="Q29" s="97">
        <v>35</v>
      </c>
      <c r="R29" s="64" t="s">
        <v>183</v>
      </c>
      <c r="S29" s="71" t="s">
        <v>184</v>
      </c>
      <c r="T29" s="75" t="s">
        <v>65</v>
      </c>
      <c r="U29" s="128"/>
      <c r="V29" s="96" t="s">
        <v>57</v>
      </c>
      <c r="W29" s="67" t="s">
        <v>57</v>
      </c>
      <c r="X29" s="67" t="s">
        <v>72</v>
      </c>
      <c r="Y29" s="87" t="s">
        <v>191</v>
      </c>
    </row>
    <row r="30" spans="2:26" ht="63" customHeight="1" x14ac:dyDescent="0.3">
      <c r="B30" s="90" t="s">
        <v>168</v>
      </c>
      <c r="C30" s="125" t="s">
        <v>329</v>
      </c>
      <c r="D30" s="125" t="s">
        <v>195</v>
      </c>
      <c r="E30" s="69" t="s">
        <v>69</v>
      </c>
      <c r="F30" s="126">
        <v>2535</v>
      </c>
      <c r="G30" s="137" t="s">
        <v>196</v>
      </c>
      <c r="H30" s="78" t="s">
        <v>78</v>
      </c>
      <c r="I30" s="93" t="s">
        <v>171</v>
      </c>
      <c r="J30" s="80" t="s">
        <v>296</v>
      </c>
      <c r="K30" s="94">
        <v>45125</v>
      </c>
      <c r="L30" s="75" t="s">
        <v>58</v>
      </c>
      <c r="M30" s="77" t="s">
        <v>172</v>
      </c>
      <c r="N30" s="82" t="s">
        <v>173</v>
      </c>
      <c r="O30" s="88" t="s">
        <v>187</v>
      </c>
      <c r="P30" s="83" t="s">
        <v>56</v>
      </c>
      <c r="Q30" s="97">
        <v>50</v>
      </c>
      <c r="R30" s="88" t="s">
        <v>187</v>
      </c>
      <c r="S30" s="71" t="s">
        <v>188</v>
      </c>
      <c r="T30" s="75" t="s">
        <v>65</v>
      </c>
      <c r="U30" s="95"/>
      <c r="V30" s="96" t="s">
        <v>57</v>
      </c>
      <c r="W30" s="67" t="s">
        <v>57</v>
      </c>
      <c r="X30" s="67" t="s">
        <v>72</v>
      </c>
      <c r="Y30" s="87" t="s">
        <v>191</v>
      </c>
    </row>
    <row r="31" spans="2:26" ht="93.75" customHeight="1" x14ac:dyDescent="0.3">
      <c r="B31" s="129" t="s">
        <v>168</v>
      </c>
      <c r="C31" s="125" t="s">
        <v>329</v>
      </c>
      <c r="D31" s="125" t="s">
        <v>195</v>
      </c>
      <c r="E31" s="69" t="s">
        <v>69</v>
      </c>
      <c r="F31" s="126">
        <v>2535</v>
      </c>
      <c r="G31" s="137" t="s">
        <v>196</v>
      </c>
      <c r="H31" s="78" t="s">
        <v>78</v>
      </c>
      <c r="I31" s="93" t="s">
        <v>171</v>
      </c>
      <c r="J31" s="80" t="s">
        <v>296</v>
      </c>
      <c r="K31" s="94">
        <v>45125</v>
      </c>
      <c r="L31" s="75" t="s">
        <v>58</v>
      </c>
      <c r="M31" s="77" t="s">
        <v>172</v>
      </c>
      <c r="N31" s="82" t="s">
        <v>173</v>
      </c>
      <c r="O31" s="65" t="s">
        <v>197</v>
      </c>
      <c r="P31" s="83" t="s">
        <v>56</v>
      </c>
      <c r="Q31" s="139">
        <v>50</v>
      </c>
      <c r="R31" s="65" t="s">
        <v>197</v>
      </c>
      <c r="S31" s="171" t="s">
        <v>311</v>
      </c>
      <c r="T31" s="75" t="s">
        <v>65</v>
      </c>
      <c r="U31" s="128"/>
      <c r="V31" s="96" t="s">
        <v>57</v>
      </c>
      <c r="W31" s="67" t="s">
        <v>57</v>
      </c>
      <c r="X31" s="67" t="s">
        <v>72</v>
      </c>
      <c r="Y31" s="87" t="s">
        <v>191</v>
      </c>
    </row>
    <row r="32" spans="2:26" ht="93.75" customHeight="1" x14ac:dyDescent="0.3">
      <c r="B32" s="90" t="s">
        <v>168</v>
      </c>
      <c r="C32" s="125" t="s">
        <v>329</v>
      </c>
      <c r="D32" s="125" t="s">
        <v>195</v>
      </c>
      <c r="E32" s="69" t="s">
        <v>69</v>
      </c>
      <c r="F32" s="126">
        <v>2535</v>
      </c>
      <c r="G32" s="137" t="s">
        <v>196</v>
      </c>
      <c r="H32" s="78" t="s">
        <v>78</v>
      </c>
      <c r="I32" s="93" t="s">
        <v>171</v>
      </c>
      <c r="J32" s="80" t="s">
        <v>296</v>
      </c>
      <c r="K32" s="94">
        <v>45125</v>
      </c>
      <c r="L32" s="75" t="s">
        <v>58</v>
      </c>
      <c r="M32" s="77" t="s">
        <v>172</v>
      </c>
      <c r="N32" s="82" t="s">
        <v>173</v>
      </c>
      <c r="O32" s="140" t="s">
        <v>198</v>
      </c>
      <c r="P32" s="83" t="s">
        <v>56</v>
      </c>
      <c r="Q32" s="139">
        <v>50</v>
      </c>
      <c r="R32" s="65" t="s">
        <v>198</v>
      </c>
      <c r="S32" s="171" t="s">
        <v>301</v>
      </c>
      <c r="T32" s="75" t="s">
        <v>65</v>
      </c>
      <c r="U32" s="128"/>
      <c r="V32" s="96" t="s">
        <v>57</v>
      </c>
      <c r="W32" s="67" t="s">
        <v>57</v>
      </c>
      <c r="X32" s="67" t="s">
        <v>72</v>
      </c>
      <c r="Y32" s="87" t="s">
        <v>191</v>
      </c>
    </row>
    <row r="33" spans="2:25" ht="93.75" customHeight="1" x14ac:dyDescent="0.3">
      <c r="B33" s="90" t="s">
        <v>168</v>
      </c>
      <c r="C33" s="125" t="s">
        <v>329</v>
      </c>
      <c r="D33" s="125" t="s">
        <v>195</v>
      </c>
      <c r="E33" s="69" t="s">
        <v>69</v>
      </c>
      <c r="F33" s="126">
        <v>2535</v>
      </c>
      <c r="G33" s="137" t="s">
        <v>196</v>
      </c>
      <c r="H33" s="78" t="s">
        <v>78</v>
      </c>
      <c r="I33" s="93" t="s">
        <v>171</v>
      </c>
      <c r="J33" s="80" t="s">
        <v>296</v>
      </c>
      <c r="K33" s="94">
        <v>45125</v>
      </c>
      <c r="L33" s="75" t="s">
        <v>58</v>
      </c>
      <c r="M33" s="77" t="s">
        <v>172</v>
      </c>
      <c r="N33" s="82" t="s">
        <v>173</v>
      </c>
      <c r="O33" s="175" t="s">
        <v>287</v>
      </c>
      <c r="P33" s="83" t="s">
        <v>56</v>
      </c>
      <c r="Q33" s="67">
        <v>100</v>
      </c>
      <c r="R33" s="203" t="s">
        <v>287</v>
      </c>
      <c r="S33" s="181" t="s">
        <v>288</v>
      </c>
      <c r="T33" s="75" t="s">
        <v>65</v>
      </c>
      <c r="U33" s="128"/>
      <c r="V33" s="96" t="s">
        <v>57</v>
      </c>
      <c r="W33" s="67" t="s">
        <v>57</v>
      </c>
      <c r="X33" s="67" t="s">
        <v>72</v>
      </c>
      <c r="Y33" s="87" t="s">
        <v>191</v>
      </c>
    </row>
    <row r="34" spans="2:25" ht="93.75" customHeight="1" x14ac:dyDescent="0.3">
      <c r="B34" s="90" t="s">
        <v>168</v>
      </c>
      <c r="C34" s="125" t="s">
        <v>329</v>
      </c>
      <c r="D34" s="125" t="s">
        <v>195</v>
      </c>
      <c r="E34" s="69" t="s">
        <v>69</v>
      </c>
      <c r="F34" s="126">
        <v>2535</v>
      </c>
      <c r="G34" s="137" t="s">
        <v>196</v>
      </c>
      <c r="H34" s="78" t="s">
        <v>78</v>
      </c>
      <c r="I34" s="93" t="s">
        <v>171</v>
      </c>
      <c r="J34" s="80" t="s">
        <v>296</v>
      </c>
      <c r="K34" s="94">
        <v>45125</v>
      </c>
      <c r="L34" s="75" t="s">
        <v>58</v>
      </c>
      <c r="M34" s="77" t="s">
        <v>172</v>
      </c>
      <c r="N34" s="82" t="s">
        <v>173</v>
      </c>
      <c r="O34" s="175" t="s">
        <v>289</v>
      </c>
      <c r="P34" s="83" t="s">
        <v>64</v>
      </c>
      <c r="Q34" s="67"/>
      <c r="R34" s="203" t="s">
        <v>289</v>
      </c>
      <c r="S34" s="181" t="s">
        <v>288</v>
      </c>
      <c r="T34" s="75" t="s">
        <v>65</v>
      </c>
      <c r="U34" s="128"/>
      <c r="V34" s="96" t="s">
        <v>57</v>
      </c>
      <c r="W34" s="67" t="s">
        <v>57</v>
      </c>
      <c r="X34" s="67" t="s">
        <v>72</v>
      </c>
      <c r="Y34" s="87" t="s">
        <v>191</v>
      </c>
    </row>
    <row r="35" spans="2:25" ht="15" customHeight="1" x14ac:dyDescent="0.3">
      <c r="B35" s="73" t="s">
        <v>168</v>
      </c>
      <c r="C35" s="125" t="s">
        <v>329</v>
      </c>
      <c r="D35" s="125" t="s">
        <v>195</v>
      </c>
      <c r="E35" s="69" t="s">
        <v>69</v>
      </c>
      <c r="F35" s="126">
        <v>2535</v>
      </c>
      <c r="G35" s="137" t="s">
        <v>196</v>
      </c>
      <c r="H35" s="78" t="s">
        <v>78</v>
      </c>
      <c r="I35" s="130" t="s">
        <v>171</v>
      </c>
      <c r="J35" s="80" t="s">
        <v>296</v>
      </c>
      <c r="K35" s="131">
        <v>45125</v>
      </c>
      <c r="L35" s="75" t="s">
        <v>58</v>
      </c>
      <c r="M35" s="77" t="s">
        <v>172</v>
      </c>
      <c r="N35" s="132" t="s">
        <v>173</v>
      </c>
      <c r="O35" s="64" t="s">
        <v>185</v>
      </c>
      <c r="P35" s="83" t="s">
        <v>56</v>
      </c>
      <c r="Q35" s="68">
        <v>10</v>
      </c>
      <c r="R35" s="64" t="s">
        <v>185</v>
      </c>
      <c r="S35" s="71" t="s">
        <v>186</v>
      </c>
      <c r="T35" s="75" t="s">
        <v>65</v>
      </c>
      <c r="U35" s="133"/>
      <c r="V35" s="96" t="s">
        <v>57</v>
      </c>
      <c r="W35" s="67" t="s">
        <v>57</v>
      </c>
      <c r="X35" s="67" t="s">
        <v>72</v>
      </c>
      <c r="Y35" s="87" t="s">
        <v>191</v>
      </c>
    </row>
    <row r="36" spans="2:25" ht="93.75" customHeight="1" x14ac:dyDescent="0.3">
      <c r="B36" s="104" t="s">
        <v>168</v>
      </c>
      <c r="C36" s="108" t="s">
        <v>330</v>
      </c>
      <c r="D36" s="108" t="s">
        <v>199</v>
      </c>
      <c r="E36" s="106" t="s">
        <v>62</v>
      </c>
      <c r="F36" s="107">
        <v>24</v>
      </c>
      <c r="G36" s="108" t="s">
        <v>200</v>
      </c>
      <c r="H36" s="109" t="s">
        <v>78</v>
      </c>
      <c r="I36" s="109" t="s">
        <v>201</v>
      </c>
      <c r="J36" s="111" t="s">
        <v>296</v>
      </c>
      <c r="K36" s="112">
        <v>44720</v>
      </c>
      <c r="L36" s="113" t="s">
        <v>58</v>
      </c>
      <c r="M36" s="114" t="s">
        <v>202</v>
      </c>
      <c r="N36" s="115" t="s">
        <v>203</v>
      </c>
      <c r="O36" s="177" t="s">
        <v>312</v>
      </c>
      <c r="P36" s="117" t="s">
        <v>56</v>
      </c>
      <c r="Q36" s="122">
        <v>50</v>
      </c>
      <c r="R36" s="177" t="s">
        <v>312</v>
      </c>
      <c r="S36" s="141" t="s">
        <v>204</v>
      </c>
      <c r="T36" s="113" t="s">
        <v>65</v>
      </c>
      <c r="U36" s="118"/>
      <c r="V36" s="121" t="s">
        <v>57</v>
      </c>
      <c r="W36" s="122" t="s">
        <v>57</v>
      </c>
      <c r="X36" s="122" t="s">
        <v>72</v>
      </c>
      <c r="Y36" s="123" t="s">
        <v>205</v>
      </c>
    </row>
    <row r="37" spans="2:25" ht="93.75" customHeight="1" x14ac:dyDescent="0.3">
      <c r="B37" s="90" t="s">
        <v>168</v>
      </c>
      <c r="C37" s="137" t="s">
        <v>330</v>
      </c>
      <c r="D37" s="137" t="s">
        <v>199</v>
      </c>
      <c r="E37" s="142" t="s">
        <v>62</v>
      </c>
      <c r="F37" s="143">
        <v>24</v>
      </c>
      <c r="G37" s="137" t="s">
        <v>200</v>
      </c>
      <c r="H37" s="144" t="s">
        <v>78</v>
      </c>
      <c r="I37" s="78" t="s">
        <v>201</v>
      </c>
      <c r="J37" s="80" t="s">
        <v>296</v>
      </c>
      <c r="K37" s="81">
        <v>44720</v>
      </c>
      <c r="L37" s="75" t="s">
        <v>58</v>
      </c>
      <c r="M37" s="77" t="s">
        <v>202</v>
      </c>
      <c r="N37" s="82" t="s">
        <v>203</v>
      </c>
      <c r="O37" s="88" t="s">
        <v>206</v>
      </c>
      <c r="P37" s="83" t="s">
        <v>56</v>
      </c>
      <c r="Q37" s="68">
        <v>50</v>
      </c>
      <c r="R37" s="88" t="s">
        <v>206</v>
      </c>
      <c r="S37" s="72" t="s">
        <v>207</v>
      </c>
      <c r="T37" s="145" t="s">
        <v>65</v>
      </c>
      <c r="U37" s="128"/>
      <c r="V37" s="96" t="s">
        <v>57</v>
      </c>
      <c r="W37" s="67" t="s">
        <v>57</v>
      </c>
      <c r="X37" s="67" t="s">
        <v>72</v>
      </c>
      <c r="Y37" s="146" t="s">
        <v>205</v>
      </c>
    </row>
    <row r="38" spans="2:25" ht="63.75" customHeight="1" x14ac:dyDescent="0.3">
      <c r="B38" s="90" t="s">
        <v>168</v>
      </c>
      <c r="C38" s="70" t="s">
        <v>330</v>
      </c>
      <c r="D38" s="70" t="s">
        <v>199</v>
      </c>
      <c r="E38" s="142" t="s">
        <v>62</v>
      </c>
      <c r="F38" s="143">
        <v>24</v>
      </c>
      <c r="G38" s="137" t="s">
        <v>200</v>
      </c>
      <c r="H38" s="144" t="s">
        <v>78</v>
      </c>
      <c r="I38" s="87" t="s">
        <v>201</v>
      </c>
      <c r="J38" s="80" t="s">
        <v>296</v>
      </c>
      <c r="K38" s="147">
        <v>44720</v>
      </c>
      <c r="L38" s="75" t="s">
        <v>58</v>
      </c>
      <c r="M38" s="77" t="s">
        <v>202</v>
      </c>
      <c r="N38" s="132" t="s">
        <v>203</v>
      </c>
      <c r="O38" s="88" t="s">
        <v>208</v>
      </c>
      <c r="P38" s="83" t="s">
        <v>71</v>
      </c>
      <c r="Q38" s="68">
        <v>50</v>
      </c>
      <c r="R38" s="88" t="s">
        <v>208</v>
      </c>
      <c r="S38" s="72" t="s">
        <v>209</v>
      </c>
      <c r="T38" s="145" t="s">
        <v>65</v>
      </c>
      <c r="U38" s="128"/>
      <c r="V38" s="85" t="s">
        <v>57</v>
      </c>
      <c r="W38" s="86" t="s">
        <v>57</v>
      </c>
      <c r="X38" s="67" t="s">
        <v>72</v>
      </c>
      <c r="Y38" s="146" t="s">
        <v>205</v>
      </c>
    </row>
    <row r="39" spans="2:25" ht="81.75" customHeight="1" x14ac:dyDescent="0.3">
      <c r="B39" s="90" t="s">
        <v>168</v>
      </c>
      <c r="C39" s="70" t="s">
        <v>330</v>
      </c>
      <c r="D39" s="70" t="s">
        <v>199</v>
      </c>
      <c r="E39" s="142" t="s">
        <v>62</v>
      </c>
      <c r="F39" s="143">
        <v>24</v>
      </c>
      <c r="G39" s="137" t="s">
        <v>200</v>
      </c>
      <c r="H39" s="144" t="s">
        <v>78</v>
      </c>
      <c r="I39" s="87" t="s">
        <v>201</v>
      </c>
      <c r="J39" s="80" t="s">
        <v>296</v>
      </c>
      <c r="K39" s="147">
        <v>44720</v>
      </c>
      <c r="L39" s="75" t="s">
        <v>58</v>
      </c>
      <c r="M39" s="77" t="s">
        <v>202</v>
      </c>
      <c r="N39" s="132" t="s">
        <v>203</v>
      </c>
      <c r="O39" s="65" t="s">
        <v>183</v>
      </c>
      <c r="P39" s="83" t="s">
        <v>56</v>
      </c>
      <c r="Q39" s="67">
        <v>50</v>
      </c>
      <c r="R39" s="65" t="s">
        <v>183</v>
      </c>
      <c r="S39" s="70" t="s">
        <v>210</v>
      </c>
      <c r="T39" s="145" t="s">
        <v>65</v>
      </c>
      <c r="U39" s="128"/>
      <c r="V39" s="85" t="s">
        <v>57</v>
      </c>
      <c r="W39" s="86" t="s">
        <v>57</v>
      </c>
      <c r="X39" s="67" t="s">
        <v>72</v>
      </c>
      <c r="Y39" s="146" t="s">
        <v>205</v>
      </c>
    </row>
    <row r="40" spans="2:25" ht="81.75" customHeight="1" x14ac:dyDescent="0.3">
      <c r="B40" s="90" t="s">
        <v>168</v>
      </c>
      <c r="C40" s="70" t="s">
        <v>330</v>
      </c>
      <c r="D40" s="70" t="s">
        <v>199</v>
      </c>
      <c r="E40" s="142" t="s">
        <v>62</v>
      </c>
      <c r="F40" s="143">
        <v>24</v>
      </c>
      <c r="G40" s="137" t="s">
        <v>200</v>
      </c>
      <c r="H40" s="144" t="s">
        <v>78</v>
      </c>
      <c r="I40" s="87" t="s">
        <v>201</v>
      </c>
      <c r="J40" s="80" t="s">
        <v>296</v>
      </c>
      <c r="K40" s="147">
        <v>44720</v>
      </c>
      <c r="L40" s="75" t="s">
        <v>58</v>
      </c>
      <c r="M40" s="77" t="s">
        <v>202</v>
      </c>
      <c r="N40" s="132" t="s">
        <v>203</v>
      </c>
      <c r="O40" s="65" t="s">
        <v>211</v>
      </c>
      <c r="P40" s="83" t="s">
        <v>56</v>
      </c>
      <c r="Q40" s="67">
        <v>20</v>
      </c>
      <c r="R40" s="65" t="s">
        <v>211</v>
      </c>
      <c r="S40" s="70" t="s">
        <v>212</v>
      </c>
      <c r="T40" s="145" t="s">
        <v>65</v>
      </c>
      <c r="U40" s="128"/>
      <c r="V40" s="85" t="s">
        <v>57</v>
      </c>
      <c r="W40" s="86" t="s">
        <v>57</v>
      </c>
      <c r="X40" s="67" t="s">
        <v>72</v>
      </c>
      <c r="Y40" s="146" t="s">
        <v>205</v>
      </c>
    </row>
    <row r="41" spans="2:25" ht="57.6" x14ac:dyDescent="0.3">
      <c r="B41" s="156" t="s">
        <v>168</v>
      </c>
      <c r="C41" s="114" t="s">
        <v>331</v>
      </c>
      <c r="D41" s="185" t="s">
        <v>298</v>
      </c>
      <c r="E41" s="106" t="s">
        <v>69</v>
      </c>
      <c r="F41" s="158">
        <v>114</v>
      </c>
      <c r="G41" s="170" t="s">
        <v>299</v>
      </c>
      <c r="H41" s="109" t="s">
        <v>78</v>
      </c>
      <c r="I41" s="110" t="s">
        <v>171</v>
      </c>
      <c r="J41" s="111" t="s">
        <v>296</v>
      </c>
      <c r="K41" s="112">
        <v>45086</v>
      </c>
      <c r="L41" s="113" t="s">
        <v>58</v>
      </c>
      <c r="M41" s="114" t="s">
        <v>172</v>
      </c>
      <c r="N41" s="150" t="s">
        <v>203</v>
      </c>
      <c r="O41" s="116" t="s">
        <v>179</v>
      </c>
      <c r="P41" s="117" t="s">
        <v>56</v>
      </c>
      <c r="Q41" s="122">
        <v>35</v>
      </c>
      <c r="R41" s="119" t="s">
        <v>179</v>
      </c>
      <c r="S41" s="120" t="s">
        <v>180</v>
      </c>
      <c r="T41" s="113" t="s">
        <v>65</v>
      </c>
      <c r="U41" s="159"/>
      <c r="V41" s="151" t="s">
        <v>57</v>
      </c>
      <c r="W41" s="152" t="s">
        <v>57</v>
      </c>
      <c r="X41" s="122" t="s">
        <v>72</v>
      </c>
      <c r="Y41" s="109" t="s">
        <v>221</v>
      </c>
    </row>
    <row r="42" spans="2:25" ht="57.6" x14ac:dyDescent="0.3">
      <c r="B42" s="73" t="s">
        <v>168</v>
      </c>
      <c r="C42" s="186" t="s">
        <v>331</v>
      </c>
      <c r="D42" s="186" t="s">
        <v>298</v>
      </c>
      <c r="E42" s="142" t="s">
        <v>69</v>
      </c>
      <c r="F42" s="160">
        <v>114</v>
      </c>
      <c r="G42" s="137" t="s">
        <v>299</v>
      </c>
      <c r="H42" s="144" t="s">
        <v>78</v>
      </c>
      <c r="I42" s="93" t="s">
        <v>171</v>
      </c>
      <c r="J42" s="80" t="s">
        <v>296</v>
      </c>
      <c r="K42" s="94">
        <v>45086</v>
      </c>
      <c r="L42" s="75" t="s">
        <v>58</v>
      </c>
      <c r="M42" s="70" t="s">
        <v>172</v>
      </c>
      <c r="N42" s="161" t="s">
        <v>203</v>
      </c>
      <c r="O42" s="64" t="s">
        <v>181</v>
      </c>
      <c r="P42" s="83" t="s">
        <v>56</v>
      </c>
      <c r="Q42" s="68">
        <v>10</v>
      </c>
      <c r="R42" s="64" t="s">
        <v>181</v>
      </c>
      <c r="S42" s="71" t="s">
        <v>182</v>
      </c>
      <c r="T42" s="145" t="s">
        <v>65</v>
      </c>
      <c r="U42" s="133"/>
      <c r="V42" s="85" t="s">
        <v>57</v>
      </c>
      <c r="W42" s="86" t="s">
        <v>57</v>
      </c>
      <c r="X42" s="67" t="s">
        <v>72</v>
      </c>
      <c r="Y42" s="78" t="s">
        <v>221</v>
      </c>
    </row>
    <row r="43" spans="2:25" s="124" customFormat="1" ht="57.6" x14ac:dyDescent="0.3">
      <c r="B43" s="73" t="s">
        <v>168</v>
      </c>
      <c r="C43" s="186" t="s">
        <v>331</v>
      </c>
      <c r="D43" s="186" t="s">
        <v>298</v>
      </c>
      <c r="E43" s="142" t="s">
        <v>69</v>
      </c>
      <c r="F43" s="160">
        <v>114</v>
      </c>
      <c r="G43" s="137" t="s">
        <v>299</v>
      </c>
      <c r="H43" s="144" t="s">
        <v>78</v>
      </c>
      <c r="I43" s="130" t="s">
        <v>171</v>
      </c>
      <c r="J43" s="80" t="s">
        <v>296</v>
      </c>
      <c r="K43" s="94">
        <v>45086</v>
      </c>
      <c r="L43" s="75" t="s">
        <v>58</v>
      </c>
      <c r="M43" s="70" t="s">
        <v>172</v>
      </c>
      <c r="N43" s="161" t="s">
        <v>203</v>
      </c>
      <c r="O43" s="64" t="s">
        <v>183</v>
      </c>
      <c r="P43" s="83" t="s">
        <v>56</v>
      </c>
      <c r="Q43" s="68">
        <v>35</v>
      </c>
      <c r="R43" s="64" t="s">
        <v>183</v>
      </c>
      <c r="S43" s="71" t="s">
        <v>216</v>
      </c>
      <c r="T43" s="145" t="s">
        <v>65</v>
      </c>
      <c r="U43" s="133"/>
      <c r="V43" s="85" t="s">
        <v>57</v>
      </c>
      <c r="W43" s="86" t="s">
        <v>57</v>
      </c>
      <c r="X43" s="67" t="s">
        <v>72</v>
      </c>
      <c r="Y43" s="78" t="s">
        <v>221</v>
      </c>
    </row>
    <row r="44" spans="2:25" ht="87.75" customHeight="1" x14ac:dyDescent="0.3">
      <c r="B44" s="73" t="s">
        <v>168</v>
      </c>
      <c r="C44" s="186" t="s">
        <v>331</v>
      </c>
      <c r="D44" s="186" t="s">
        <v>298</v>
      </c>
      <c r="E44" s="142" t="s">
        <v>69</v>
      </c>
      <c r="F44" s="160">
        <v>114</v>
      </c>
      <c r="G44" s="137" t="s">
        <v>299</v>
      </c>
      <c r="H44" s="144" t="s">
        <v>78</v>
      </c>
      <c r="I44" s="130" t="s">
        <v>171</v>
      </c>
      <c r="J44" s="80" t="s">
        <v>296</v>
      </c>
      <c r="K44" s="94">
        <v>45086</v>
      </c>
      <c r="L44" s="75" t="s">
        <v>58</v>
      </c>
      <c r="M44" s="70" t="s">
        <v>172</v>
      </c>
      <c r="N44" s="161" t="s">
        <v>203</v>
      </c>
      <c r="O44" s="64" t="s">
        <v>185</v>
      </c>
      <c r="P44" s="83" t="s">
        <v>56</v>
      </c>
      <c r="Q44" s="68">
        <v>10</v>
      </c>
      <c r="R44" s="64" t="s">
        <v>185</v>
      </c>
      <c r="S44" s="71" t="s">
        <v>217</v>
      </c>
      <c r="T44" s="145" t="s">
        <v>65</v>
      </c>
      <c r="U44" s="133"/>
      <c r="V44" s="85" t="s">
        <v>57</v>
      </c>
      <c r="W44" s="86" t="s">
        <v>57</v>
      </c>
      <c r="X44" s="67" t="s">
        <v>72</v>
      </c>
      <c r="Y44" s="78" t="s">
        <v>221</v>
      </c>
    </row>
    <row r="45" spans="2:25" ht="57.6" x14ac:dyDescent="0.3">
      <c r="B45" s="73" t="s">
        <v>168</v>
      </c>
      <c r="C45" s="186" t="s">
        <v>331</v>
      </c>
      <c r="D45" s="186" t="s">
        <v>298</v>
      </c>
      <c r="E45" s="142" t="s">
        <v>69</v>
      </c>
      <c r="F45" s="160">
        <v>114</v>
      </c>
      <c r="G45" s="137" t="s">
        <v>299</v>
      </c>
      <c r="H45" s="144" t="s">
        <v>78</v>
      </c>
      <c r="I45" s="130" t="s">
        <v>171</v>
      </c>
      <c r="J45" s="80" t="s">
        <v>296</v>
      </c>
      <c r="K45" s="94">
        <v>45086</v>
      </c>
      <c r="L45" s="75" t="s">
        <v>58</v>
      </c>
      <c r="M45" s="70" t="s">
        <v>172</v>
      </c>
      <c r="N45" s="161" t="s">
        <v>203</v>
      </c>
      <c r="O45" s="88" t="s">
        <v>187</v>
      </c>
      <c r="P45" s="83" t="s">
        <v>56</v>
      </c>
      <c r="Q45" s="68">
        <v>50</v>
      </c>
      <c r="R45" s="88" t="s">
        <v>187</v>
      </c>
      <c r="S45" s="71" t="s">
        <v>218</v>
      </c>
      <c r="T45" s="145" t="s">
        <v>65</v>
      </c>
      <c r="U45" s="133"/>
      <c r="V45" s="85" t="s">
        <v>57</v>
      </c>
      <c r="W45" s="86" t="s">
        <v>57</v>
      </c>
      <c r="X45" s="67" t="s">
        <v>72</v>
      </c>
      <c r="Y45" s="78" t="s">
        <v>221</v>
      </c>
    </row>
    <row r="46" spans="2:25" ht="57.6" x14ac:dyDescent="0.3">
      <c r="B46" s="73" t="s">
        <v>168</v>
      </c>
      <c r="C46" s="186" t="s">
        <v>331</v>
      </c>
      <c r="D46" s="186" t="s">
        <v>298</v>
      </c>
      <c r="E46" s="142" t="s">
        <v>69</v>
      </c>
      <c r="F46" s="160">
        <v>114</v>
      </c>
      <c r="G46" s="137" t="s">
        <v>299</v>
      </c>
      <c r="H46" s="144" t="s">
        <v>78</v>
      </c>
      <c r="I46" s="130" t="s">
        <v>171</v>
      </c>
      <c r="J46" s="80" t="s">
        <v>296</v>
      </c>
      <c r="K46" s="94">
        <v>45086</v>
      </c>
      <c r="L46" s="75" t="s">
        <v>58</v>
      </c>
      <c r="M46" s="70" t="s">
        <v>172</v>
      </c>
      <c r="N46" s="161" t="s">
        <v>203</v>
      </c>
      <c r="O46" s="174" t="s">
        <v>287</v>
      </c>
      <c r="P46" s="83" t="s">
        <v>56</v>
      </c>
      <c r="Q46" s="97">
        <v>100</v>
      </c>
      <c r="R46" s="174" t="s">
        <v>287</v>
      </c>
      <c r="S46" s="181" t="s">
        <v>288</v>
      </c>
      <c r="T46" s="145" t="s">
        <v>65</v>
      </c>
      <c r="U46" s="133"/>
      <c r="V46" s="85" t="s">
        <v>57</v>
      </c>
      <c r="W46" s="86" t="s">
        <v>57</v>
      </c>
      <c r="X46" s="67" t="s">
        <v>72</v>
      </c>
      <c r="Y46" s="78" t="s">
        <v>221</v>
      </c>
    </row>
    <row r="47" spans="2:25" ht="57.6" x14ac:dyDescent="0.3">
      <c r="B47" s="73" t="s">
        <v>168</v>
      </c>
      <c r="C47" s="186" t="s">
        <v>331</v>
      </c>
      <c r="D47" s="186" t="s">
        <v>298</v>
      </c>
      <c r="E47" s="142" t="s">
        <v>69</v>
      </c>
      <c r="F47" s="160">
        <v>114</v>
      </c>
      <c r="G47" s="137" t="s">
        <v>299</v>
      </c>
      <c r="H47" s="144" t="s">
        <v>78</v>
      </c>
      <c r="I47" s="130" t="s">
        <v>171</v>
      </c>
      <c r="J47" s="80" t="s">
        <v>296</v>
      </c>
      <c r="K47" s="94">
        <v>45086</v>
      </c>
      <c r="L47" s="75" t="s">
        <v>58</v>
      </c>
      <c r="M47" s="70" t="s">
        <v>172</v>
      </c>
      <c r="N47" s="161" t="s">
        <v>203</v>
      </c>
      <c r="O47" s="174" t="s">
        <v>289</v>
      </c>
      <c r="P47" s="83" t="s">
        <v>64</v>
      </c>
      <c r="Q47" s="68"/>
      <c r="R47" s="174" t="s">
        <v>289</v>
      </c>
      <c r="S47" s="181" t="s">
        <v>300</v>
      </c>
      <c r="T47" s="145" t="s">
        <v>65</v>
      </c>
      <c r="U47" s="133"/>
      <c r="V47" s="85" t="s">
        <v>57</v>
      </c>
      <c r="W47" s="86" t="s">
        <v>57</v>
      </c>
      <c r="X47" s="67" t="s">
        <v>72</v>
      </c>
      <c r="Y47" s="78" t="s">
        <v>221</v>
      </c>
    </row>
    <row r="48" spans="2:25" ht="57.6" x14ac:dyDescent="0.3">
      <c r="B48" s="73" t="s">
        <v>168</v>
      </c>
      <c r="C48" s="186" t="s">
        <v>331</v>
      </c>
      <c r="D48" s="186" t="s">
        <v>298</v>
      </c>
      <c r="E48" s="142" t="s">
        <v>69</v>
      </c>
      <c r="F48" s="160">
        <v>114</v>
      </c>
      <c r="G48" s="137" t="s">
        <v>299</v>
      </c>
      <c r="H48" s="144" t="s">
        <v>78</v>
      </c>
      <c r="I48" s="130" t="s">
        <v>171</v>
      </c>
      <c r="J48" s="80" t="s">
        <v>296</v>
      </c>
      <c r="K48" s="94">
        <v>45086</v>
      </c>
      <c r="L48" s="75" t="s">
        <v>58</v>
      </c>
      <c r="M48" s="70" t="s">
        <v>172</v>
      </c>
      <c r="N48" s="161" t="s">
        <v>203</v>
      </c>
      <c r="O48" s="72" t="s">
        <v>197</v>
      </c>
      <c r="P48" s="83" t="s">
        <v>56</v>
      </c>
      <c r="Q48" s="98">
        <v>50</v>
      </c>
      <c r="R48" s="72" t="s">
        <v>197</v>
      </c>
      <c r="S48" s="72" t="s">
        <v>222</v>
      </c>
      <c r="T48" s="145" t="s">
        <v>65</v>
      </c>
      <c r="U48" s="162"/>
      <c r="V48" s="85" t="s">
        <v>57</v>
      </c>
      <c r="W48" s="86" t="s">
        <v>57</v>
      </c>
      <c r="X48" s="67" t="s">
        <v>72</v>
      </c>
      <c r="Y48" s="78" t="s">
        <v>221</v>
      </c>
    </row>
    <row r="49" spans="2:25" ht="57.6" x14ac:dyDescent="0.3">
      <c r="B49" s="73" t="s">
        <v>168</v>
      </c>
      <c r="C49" s="186" t="s">
        <v>331</v>
      </c>
      <c r="D49" s="186" t="s">
        <v>298</v>
      </c>
      <c r="E49" s="142" t="s">
        <v>69</v>
      </c>
      <c r="F49" s="160">
        <v>114</v>
      </c>
      <c r="G49" s="137" t="s">
        <v>299</v>
      </c>
      <c r="H49" s="144" t="s">
        <v>78</v>
      </c>
      <c r="I49" s="130" t="s">
        <v>171</v>
      </c>
      <c r="J49" s="80" t="s">
        <v>296</v>
      </c>
      <c r="K49" s="94">
        <v>45086</v>
      </c>
      <c r="L49" s="75" t="s">
        <v>58</v>
      </c>
      <c r="M49" s="70" t="s">
        <v>172</v>
      </c>
      <c r="N49" s="161" t="s">
        <v>203</v>
      </c>
      <c r="O49" s="182" t="s">
        <v>198</v>
      </c>
      <c r="P49" s="83" t="s">
        <v>56</v>
      </c>
      <c r="Q49" s="98">
        <v>50</v>
      </c>
      <c r="R49" s="182" t="s">
        <v>198</v>
      </c>
      <c r="S49" s="182" t="s">
        <v>222</v>
      </c>
      <c r="T49" s="145" t="s">
        <v>65</v>
      </c>
      <c r="U49" s="162"/>
      <c r="V49" s="85" t="s">
        <v>57</v>
      </c>
      <c r="W49" s="86" t="s">
        <v>57</v>
      </c>
      <c r="X49" s="67" t="s">
        <v>72</v>
      </c>
      <c r="Y49" s="78" t="s">
        <v>221</v>
      </c>
    </row>
    <row r="50" spans="2:25" ht="81.75" customHeight="1" x14ac:dyDescent="0.3">
      <c r="B50" s="104" t="s">
        <v>168</v>
      </c>
      <c r="C50" s="114" t="s">
        <v>332</v>
      </c>
      <c r="D50" s="114" t="s">
        <v>213</v>
      </c>
      <c r="E50" s="106" t="s">
        <v>69</v>
      </c>
      <c r="F50" s="107">
        <v>12</v>
      </c>
      <c r="G50" s="108" t="s">
        <v>214</v>
      </c>
      <c r="H50" s="109" t="s">
        <v>78</v>
      </c>
      <c r="I50" s="148" t="s">
        <v>171</v>
      </c>
      <c r="J50" s="111" t="s">
        <v>296</v>
      </c>
      <c r="K50" s="149">
        <v>45125</v>
      </c>
      <c r="L50" s="113" t="s">
        <v>58</v>
      </c>
      <c r="M50" s="114" t="s">
        <v>172</v>
      </c>
      <c r="N50" s="150" t="s">
        <v>173</v>
      </c>
      <c r="O50" s="119" t="s">
        <v>179</v>
      </c>
      <c r="P50" s="117" t="s">
        <v>56</v>
      </c>
      <c r="Q50" s="122">
        <v>35</v>
      </c>
      <c r="R50" s="119" t="s">
        <v>179</v>
      </c>
      <c r="S50" s="120" t="s">
        <v>180</v>
      </c>
      <c r="T50" s="113" t="s">
        <v>65</v>
      </c>
      <c r="U50" s="118"/>
      <c r="V50" s="151" t="s">
        <v>57</v>
      </c>
      <c r="W50" s="152" t="s">
        <v>57</v>
      </c>
      <c r="X50" s="122" t="s">
        <v>72</v>
      </c>
      <c r="Y50" s="123" t="s">
        <v>215</v>
      </c>
    </row>
    <row r="51" spans="2:25" ht="81.75" customHeight="1" x14ac:dyDescent="0.3">
      <c r="B51" s="90" t="s">
        <v>168</v>
      </c>
      <c r="C51" s="70" t="s">
        <v>332</v>
      </c>
      <c r="D51" s="70" t="s">
        <v>213</v>
      </c>
      <c r="E51" s="69" t="s">
        <v>69</v>
      </c>
      <c r="F51" s="126">
        <v>1</v>
      </c>
      <c r="G51" s="137" t="s">
        <v>214</v>
      </c>
      <c r="H51" s="78" t="s">
        <v>78</v>
      </c>
      <c r="I51" s="130" t="s">
        <v>171</v>
      </c>
      <c r="J51" s="80" t="s">
        <v>296</v>
      </c>
      <c r="K51" s="131">
        <v>45125</v>
      </c>
      <c r="L51" s="75" t="s">
        <v>58</v>
      </c>
      <c r="M51" s="77" t="s">
        <v>172</v>
      </c>
      <c r="N51" s="132" t="s">
        <v>173</v>
      </c>
      <c r="O51" s="64" t="s">
        <v>181</v>
      </c>
      <c r="P51" s="83" t="s">
        <v>56</v>
      </c>
      <c r="Q51" s="68">
        <v>10</v>
      </c>
      <c r="R51" s="64" t="s">
        <v>181</v>
      </c>
      <c r="S51" s="71" t="s">
        <v>182</v>
      </c>
      <c r="T51" s="75" t="s">
        <v>65</v>
      </c>
      <c r="U51" s="128"/>
      <c r="V51" s="85" t="s">
        <v>57</v>
      </c>
      <c r="W51" s="86" t="s">
        <v>57</v>
      </c>
      <c r="X51" s="67" t="s">
        <v>72</v>
      </c>
      <c r="Y51" s="146" t="s">
        <v>215</v>
      </c>
    </row>
    <row r="52" spans="2:25" s="124" customFormat="1" ht="69" customHeight="1" x14ac:dyDescent="0.3">
      <c r="B52" s="90" t="s">
        <v>168</v>
      </c>
      <c r="C52" s="70" t="s">
        <v>332</v>
      </c>
      <c r="D52" s="70" t="s">
        <v>213</v>
      </c>
      <c r="E52" s="69" t="s">
        <v>69</v>
      </c>
      <c r="F52" s="126">
        <v>1</v>
      </c>
      <c r="G52" s="137" t="s">
        <v>214</v>
      </c>
      <c r="H52" s="78" t="s">
        <v>78</v>
      </c>
      <c r="I52" s="130" t="s">
        <v>171</v>
      </c>
      <c r="J52" s="80" t="s">
        <v>296</v>
      </c>
      <c r="K52" s="131">
        <v>45125</v>
      </c>
      <c r="L52" s="75" t="s">
        <v>58</v>
      </c>
      <c r="M52" s="127" t="s">
        <v>172</v>
      </c>
      <c r="N52" s="132" t="s">
        <v>173</v>
      </c>
      <c r="O52" s="64" t="s">
        <v>183</v>
      </c>
      <c r="P52" s="83" t="s">
        <v>56</v>
      </c>
      <c r="Q52" s="68">
        <v>35</v>
      </c>
      <c r="R52" s="64" t="s">
        <v>183</v>
      </c>
      <c r="S52" s="71" t="s">
        <v>216</v>
      </c>
      <c r="T52" s="75" t="s">
        <v>65</v>
      </c>
      <c r="U52" s="128"/>
      <c r="V52" s="85" t="s">
        <v>57</v>
      </c>
      <c r="W52" s="86" t="s">
        <v>57</v>
      </c>
      <c r="X52" s="67" t="s">
        <v>72</v>
      </c>
      <c r="Y52" s="146" t="s">
        <v>215</v>
      </c>
    </row>
    <row r="53" spans="2:25" s="154" customFormat="1" ht="44.25" customHeight="1" x14ac:dyDescent="0.3">
      <c r="B53" s="73" t="s">
        <v>168</v>
      </c>
      <c r="C53" s="70" t="s">
        <v>332</v>
      </c>
      <c r="D53" s="153" t="s">
        <v>213</v>
      </c>
      <c r="E53" s="69" t="s">
        <v>69</v>
      </c>
      <c r="F53" s="76">
        <v>1</v>
      </c>
      <c r="G53" s="137" t="s">
        <v>214</v>
      </c>
      <c r="H53" s="78" t="s">
        <v>78</v>
      </c>
      <c r="I53" s="93" t="s">
        <v>171</v>
      </c>
      <c r="J53" s="80" t="s">
        <v>296</v>
      </c>
      <c r="K53" s="94">
        <v>45125</v>
      </c>
      <c r="L53" s="75" t="s">
        <v>58</v>
      </c>
      <c r="M53" s="77" t="s">
        <v>172</v>
      </c>
      <c r="N53" s="132" t="s">
        <v>173</v>
      </c>
      <c r="O53" s="138" t="s">
        <v>185</v>
      </c>
      <c r="P53" s="83" t="s">
        <v>56</v>
      </c>
      <c r="Q53" s="68">
        <v>10</v>
      </c>
      <c r="R53" s="64" t="s">
        <v>185</v>
      </c>
      <c r="S53" s="71" t="s">
        <v>217</v>
      </c>
      <c r="T53" s="75" t="s">
        <v>65</v>
      </c>
      <c r="U53" s="133"/>
      <c r="V53" s="85" t="s">
        <v>57</v>
      </c>
      <c r="W53" s="86" t="s">
        <v>57</v>
      </c>
      <c r="X53" s="67" t="s">
        <v>72</v>
      </c>
      <c r="Y53" s="144" t="s">
        <v>215</v>
      </c>
    </row>
    <row r="54" spans="2:25" ht="57.6" x14ac:dyDescent="0.3">
      <c r="B54" s="73" t="s">
        <v>168</v>
      </c>
      <c r="C54" s="70" t="s">
        <v>332</v>
      </c>
      <c r="D54" s="153" t="s">
        <v>213</v>
      </c>
      <c r="E54" s="69" t="s">
        <v>69</v>
      </c>
      <c r="F54" s="76">
        <v>1</v>
      </c>
      <c r="G54" s="137" t="s">
        <v>214</v>
      </c>
      <c r="H54" s="78" t="s">
        <v>78</v>
      </c>
      <c r="I54" s="93" t="s">
        <v>171</v>
      </c>
      <c r="J54" s="80" t="s">
        <v>296</v>
      </c>
      <c r="K54" s="94">
        <v>45125</v>
      </c>
      <c r="L54" s="75" t="s">
        <v>58</v>
      </c>
      <c r="M54" s="77" t="s">
        <v>172</v>
      </c>
      <c r="N54" s="132" t="s">
        <v>173</v>
      </c>
      <c r="O54" s="63" t="s">
        <v>187</v>
      </c>
      <c r="P54" s="83" t="s">
        <v>56</v>
      </c>
      <c r="Q54" s="68">
        <v>50</v>
      </c>
      <c r="R54" s="88" t="s">
        <v>187</v>
      </c>
      <c r="S54" s="71" t="s">
        <v>218</v>
      </c>
      <c r="T54" s="75" t="s">
        <v>65</v>
      </c>
      <c r="U54" s="155"/>
      <c r="V54" s="85" t="s">
        <v>57</v>
      </c>
      <c r="W54" s="86" t="s">
        <v>57</v>
      </c>
      <c r="X54" s="67" t="s">
        <v>72</v>
      </c>
      <c r="Y54" s="144" t="s">
        <v>215</v>
      </c>
    </row>
    <row r="55" spans="2:25" ht="72" x14ac:dyDescent="0.3">
      <c r="B55" s="156" t="s">
        <v>168</v>
      </c>
      <c r="C55" s="114" t="s">
        <v>333</v>
      </c>
      <c r="D55" s="157" t="s">
        <v>219</v>
      </c>
      <c r="E55" s="106" t="s">
        <v>69</v>
      </c>
      <c r="F55" s="158">
        <v>455</v>
      </c>
      <c r="G55" s="108" t="s">
        <v>220</v>
      </c>
      <c r="H55" s="109" t="s">
        <v>78</v>
      </c>
      <c r="I55" s="110" t="s">
        <v>171</v>
      </c>
      <c r="J55" s="111" t="s">
        <v>296</v>
      </c>
      <c r="K55" s="112">
        <v>45086</v>
      </c>
      <c r="L55" s="113" t="s">
        <v>58</v>
      </c>
      <c r="M55" s="114" t="s">
        <v>172</v>
      </c>
      <c r="N55" s="150" t="s">
        <v>203</v>
      </c>
      <c r="O55" s="116" t="s">
        <v>179</v>
      </c>
      <c r="P55" s="117" t="s">
        <v>56</v>
      </c>
      <c r="Q55" s="122">
        <v>35</v>
      </c>
      <c r="R55" s="119" t="s">
        <v>179</v>
      </c>
      <c r="S55" s="183" t="s">
        <v>180</v>
      </c>
      <c r="T55" s="113" t="s">
        <v>65</v>
      </c>
      <c r="U55" s="159"/>
      <c r="V55" s="151" t="s">
        <v>57</v>
      </c>
      <c r="W55" s="152" t="s">
        <v>57</v>
      </c>
      <c r="X55" s="122" t="s">
        <v>72</v>
      </c>
      <c r="Y55" s="109" t="s">
        <v>221</v>
      </c>
    </row>
    <row r="56" spans="2:25" ht="72" x14ac:dyDescent="0.3">
      <c r="B56" s="73" t="s">
        <v>168</v>
      </c>
      <c r="C56" s="70" t="s">
        <v>333</v>
      </c>
      <c r="D56" s="153" t="s">
        <v>219</v>
      </c>
      <c r="E56" s="142" t="s">
        <v>69</v>
      </c>
      <c r="F56" s="160">
        <v>455</v>
      </c>
      <c r="G56" s="137" t="s">
        <v>220</v>
      </c>
      <c r="H56" s="144" t="s">
        <v>78</v>
      </c>
      <c r="I56" s="93" t="s">
        <v>171</v>
      </c>
      <c r="J56" s="80" t="s">
        <v>296</v>
      </c>
      <c r="K56" s="94">
        <v>45086</v>
      </c>
      <c r="L56" s="75" t="s">
        <v>58</v>
      </c>
      <c r="M56" s="70" t="s">
        <v>172</v>
      </c>
      <c r="N56" s="161" t="s">
        <v>203</v>
      </c>
      <c r="O56" s="138" t="s">
        <v>181</v>
      </c>
      <c r="P56" s="83" t="s">
        <v>56</v>
      </c>
      <c r="Q56" s="68">
        <v>10</v>
      </c>
      <c r="R56" s="64" t="s">
        <v>181</v>
      </c>
      <c r="S56" s="71" t="s">
        <v>182</v>
      </c>
      <c r="T56" s="145" t="s">
        <v>65</v>
      </c>
      <c r="U56" s="133"/>
      <c r="V56" s="85" t="s">
        <v>57</v>
      </c>
      <c r="W56" s="86" t="s">
        <v>57</v>
      </c>
      <c r="X56" s="67" t="s">
        <v>72</v>
      </c>
      <c r="Y56" s="78" t="s">
        <v>221</v>
      </c>
    </row>
    <row r="57" spans="2:25" s="124" customFormat="1" ht="72" x14ac:dyDescent="0.3">
      <c r="B57" s="73" t="s">
        <v>168</v>
      </c>
      <c r="C57" s="70" t="s">
        <v>333</v>
      </c>
      <c r="D57" s="70" t="s">
        <v>219</v>
      </c>
      <c r="E57" s="142" t="s">
        <v>69</v>
      </c>
      <c r="F57" s="160">
        <v>455</v>
      </c>
      <c r="G57" s="137" t="s">
        <v>220</v>
      </c>
      <c r="H57" s="144" t="s">
        <v>78</v>
      </c>
      <c r="I57" s="130" t="s">
        <v>171</v>
      </c>
      <c r="J57" s="80" t="s">
        <v>296</v>
      </c>
      <c r="K57" s="94">
        <v>45086</v>
      </c>
      <c r="L57" s="75" t="s">
        <v>58</v>
      </c>
      <c r="M57" s="70" t="s">
        <v>172</v>
      </c>
      <c r="N57" s="161" t="s">
        <v>203</v>
      </c>
      <c r="O57" s="64" t="s">
        <v>183</v>
      </c>
      <c r="P57" s="83" t="s">
        <v>56</v>
      </c>
      <c r="Q57" s="68">
        <v>35</v>
      </c>
      <c r="R57" s="64" t="s">
        <v>183</v>
      </c>
      <c r="S57" s="71" t="s">
        <v>216</v>
      </c>
      <c r="T57" s="145" t="s">
        <v>65</v>
      </c>
      <c r="U57" s="133"/>
      <c r="V57" s="85" t="s">
        <v>57</v>
      </c>
      <c r="W57" s="86" t="s">
        <v>57</v>
      </c>
      <c r="X57" s="67" t="s">
        <v>72</v>
      </c>
      <c r="Y57" s="78" t="s">
        <v>221</v>
      </c>
    </row>
    <row r="58" spans="2:25" ht="87.75" customHeight="1" x14ac:dyDescent="0.3">
      <c r="B58" s="73" t="s">
        <v>168</v>
      </c>
      <c r="C58" s="70" t="s">
        <v>333</v>
      </c>
      <c r="D58" s="70" t="s">
        <v>219</v>
      </c>
      <c r="E58" s="142" t="s">
        <v>69</v>
      </c>
      <c r="F58" s="160">
        <v>455</v>
      </c>
      <c r="G58" s="137" t="s">
        <v>220</v>
      </c>
      <c r="H58" s="144" t="s">
        <v>78</v>
      </c>
      <c r="I58" s="130" t="s">
        <v>171</v>
      </c>
      <c r="J58" s="80" t="s">
        <v>296</v>
      </c>
      <c r="K58" s="94">
        <v>45086</v>
      </c>
      <c r="L58" s="75" t="s">
        <v>58</v>
      </c>
      <c r="M58" s="70" t="s">
        <v>172</v>
      </c>
      <c r="N58" s="161" t="s">
        <v>203</v>
      </c>
      <c r="O58" s="64" t="s">
        <v>185</v>
      </c>
      <c r="P58" s="83" t="s">
        <v>56</v>
      </c>
      <c r="Q58" s="68">
        <v>10</v>
      </c>
      <c r="R58" s="64" t="s">
        <v>185</v>
      </c>
      <c r="S58" s="71" t="s">
        <v>217</v>
      </c>
      <c r="T58" s="145" t="s">
        <v>65</v>
      </c>
      <c r="U58" s="133"/>
      <c r="V58" s="85" t="s">
        <v>57</v>
      </c>
      <c r="W58" s="86" t="s">
        <v>57</v>
      </c>
      <c r="X58" s="67" t="s">
        <v>72</v>
      </c>
      <c r="Y58" s="78" t="s">
        <v>221</v>
      </c>
    </row>
    <row r="59" spans="2:25" ht="72" x14ac:dyDescent="0.3">
      <c r="B59" s="73" t="s">
        <v>168</v>
      </c>
      <c r="C59" s="70" t="s">
        <v>333</v>
      </c>
      <c r="D59" s="70" t="s">
        <v>219</v>
      </c>
      <c r="E59" s="142" t="s">
        <v>69</v>
      </c>
      <c r="F59" s="160">
        <v>455</v>
      </c>
      <c r="G59" s="137" t="s">
        <v>220</v>
      </c>
      <c r="H59" s="144" t="s">
        <v>78</v>
      </c>
      <c r="I59" s="130" t="s">
        <v>171</v>
      </c>
      <c r="J59" s="80" t="s">
        <v>296</v>
      </c>
      <c r="K59" s="94">
        <v>45086</v>
      </c>
      <c r="L59" s="75" t="s">
        <v>58</v>
      </c>
      <c r="M59" s="70" t="s">
        <v>172</v>
      </c>
      <c r="N59" s="161" t="s">
        <v>203</v>
      </c>
      <c r="O59" s="88" t="s">
        <v>187</v>
      </c>
      <c r="P59" s="83" t="s">
        <v>56</v>
      </c>
      <c r="Q59" s="68">
        <v>50</v>
      </c>
      <c r="R59" s="88" t="s">
        <v>187</v>
      </c>
      <c r="S59" s="71" t="s">
        <v>218</v>
      </c>
      <c r="T59" s="145" t="s">
        <v>65</v>
      </c>
      <c r="U59" s="133"/>
      <c r="V59" s="85" t="s">
        <v>57</v>
      </c>
      <c r="W59" s="86" t="s">
        <v>57</v>
      </c>
      <c r="X59" s="67" t="s">
        <v>72</v>
      </c>
      <c r="Y59" s="78" t="s">
        <v>221</v>
      </c>
    </row>
    <row r="60" spans="2:25" ht="72" x14ac:dyDescent="0.3">
      <c r="B60" s="73" t="s">
        <v>168</v>
      </c>
      <c r="C60" s="70" t="s">
        <v>333</v>
      </c>
      <c r="D60" s="70" t="s">
        <v>219</v>
      </c>
      <c r="E60" s="142" t="s">
        <v>69</v>
      </c>
      <c r="F60" s="160">
        <v>455</v>
      </c>
      <c r="G60" s="137" t="s">
        <v>220</v>
      </c>
      <c r="H60" s="144" t="s">
        <v>78</v>
      </c>
      <c r="I60" s="130" t="s">
        <v>171</v>
      </c>
      <c r="J60" s="80" t="s">
        <v>296</v>
      </c>
      <c r="K60" s="94">
        <v>45086</v>
      </c>
      <c r="L60" s="75" t="s">
        <v>58</v>
      </c>
      <c r="M60" s="70" t="s">
        <v>172</v>
      </c>
      <c r="N60" s="161" t="s">
        <v>203</v>
      </c>
      <c r="O60" s="72" t="s">
        <v>197</v>
      </c>
      <c r="P60" s="83" t="s">
        <v>56</v>
      </c>
      <c r="Q60" s="98">
        <v>50</v>
      </c>
      <c r="R60" s="72" t="s">
        <v>197</v>
      </c>
      <c r="S60" s="182" t="s">
        <v>222</v>
      </c>
      <c r="T60" s="145" t="s">
        <v>65</v>
      </c>
      <c r="U60" s="162"/>
      <c r="V60" s="85" t="s">
        <v>57</v>
      </c>
      <c r="W60" s="86" t="s">
        <v>57</v>
      </c>
      <c r="X60" s="67" t="s">
        <v>72</v>
      </c>
      <c r="Y60" s="78" t="s">
        <v>221</v>
      </c>
    </row>
    <row r="61" spans="2:25" ht="87.75" customHeight="1" x14ac:dyDescent="0.3">
      <c r="B61" s="73" t="s">
        <v>168</v>
      </c>
      <c r="C61" s="70" t="s">
        <v>333</v>
      </c>
      <c r="D61" s="70" t="s">
        <v>219</v>
      </c>
      <c r="E61" s="142" t="s">
        <v>69</v>
      </c>
      <c r="F61" s="160">
        <v>455</v>
      </c>
      <c r="G61" s="137" t="s">
        <v>220</v>
      </c>
      <c r="H61" s="144" t="s">
        <v>78</v>
      </c>
      <c r="I61" s="130" t="s">
        <v>171</v>
      </c>
      <c r="J61" s="80" t="s">
        <v>296</v>
      </c>
      <c r="K61" s="94">
        <v>45086</v>
      </c>
      <c r="L61" s="75" t="s">
        <v>58</v>
      </c>
      <c r="M61" s="70" t="s">
        <v>172</v>
      </c>
      <c r="N61" s="161" t="s">
        <v>203</v>
      </c>
      <c r="O61" s="176" t="s">
        <v>287</v>
      </c>
      <c r="P61" s="83" t="s">
        <v>56</v>
      </c>
      <c r="Q61" s="68">
        <v>100</v>
      </c>
      <c r="R61" s="176" t="s">
        <v>287</v>
      </c>
      <c r="S61" s="181" t="s">
        <v>288</v>
      </c>
      <c r="T61" s="145" t="s">
        <v>65</v>
      </c>
      <c r="U61" s="133"/>
      <c r="V61" s="85" t="s">
        <v>57</v>
      </c>
      <c r="W61" s="86" t="s">
        <v>57</v>
      </c>
      <c r="X61" s="67" t="s">
        <v>72</v>
      </c>
      <c r="Y61" s="78" t="s">
        <v>221</v>
      </c>
    </row>
    <row r="62" spans="2:25" ht="72" x14ac:dyDescent="0.3">
      <c r="B62" s="73" t="s">
        <v>168</v>
      </c>
      <c r="C62" s="70" t="s">
        <v>333</v>
      </c>
      <c r="D62" s="70" t="s">
        <v>219</v>
      </c>
      <c r="E62" s="142" t="s">
        <v>69</v>
      </c>
      <c r="F62" s="160">
        <v>455</v>
      </c>
      <c r="G62" s="137" t="s">
        <v>220</v>
      </c>
      <c r="H62" s="144" t="s">
        <v>78</v>
      </c>
      <c r="I62" s="130" t="s">
        <v>171</v>
      </c>
      <c r="J62" s="80" t="s">
        <v>296</v>
      </c>
      <c r="K62" s="94">
        <v>45086</v>
      </c>
      <c r="L62" s="75" t="s">
        <v>58</v>
      </c>
      <c r="M62" s="70" t="s">
        <v>172</v>
      </c>
      <c r="N62" s="161" t="s">
        <v>203</v>
      </c>
      <c r="O62" s="174" t="s">
        <v>289</v>
      </c>
      <c r="P62" s="83" t="s">
        <v>64</v>
      </c>
      <c r="Q62" s="68"/>
      <c r="R62" s="174" t="s">
        <v>289</v>
      </c>
      <c r="S62" s="181" t="s">
        <v>300</v>
      </c>
      <c r="T62" s="145" t="s">
        <v>65</v>
      </c>
      <c r="U62" s="133"/>
      <c r="V62" s="85" t="s">
        <v>57</v>
      </c>
      <c r="W62" s="86" t="s">
        <v>57</v>
      </c>
      <c r="X62" s="67" t="s">
        <v>72</v>
      </c>
      <c r="Y62" s="78" t="s">
        <v>221</v>
      </c>
    </row>
    <row r="63" spans="2:25" ht="72" x14ac:dyDescent="0.3">
      <c r="B63" s="73" t="s">
        <v>168</v>
      </c>
      <c r="C63" s="70" t="s">
        <v>333</v>
      </c>
      <c r="D63" s="70" t="s">
        <v>219</v>
      </c>
      <c r="E63" s="142" t="s">
        <v>69</v>
      </c>
      <c r="F63" s="160">
        <v>455</v>
      </c>
      <c r="G63" s="137" t="s">
        <v>220</v>
      </c>
      <c r="H63" s="144" t="s">
        <v>78</v>
      </c>
      <c r="I63" s="130" t="s">
        <v>171</v>
      </c>
      <c r="J63" s="80" t="s">
        <v>296</v>
      </c>
      <c r="K63" s="94">
        <v>45086</v>
      </c>
      <c r="L63" s="75" t="s">
        <v>58</v>
      </c>
      <c r="M63" s="70" t="s">
        <v>172</v>
      </c>
      <c r="N63" s="161" t="s">
        <v>203</v>
      </c>
      <c r="O63" s="182" t="s">
        <v>198</v>
      </c>
      <c r="P63" s="83" t="s">
        <v>56</v>
      </c>
      <c r="Q63" s="98">
        <v>50</v>
      </c>
      <c r="R63" s="182" t="s">
        <v>198</v>
      </c>
      <c r="S63" s="182" t="s">
        <v>222</v>
      </c>
      <c r="T63" s="145" t="s">
        <v>65</v>
      </c>
      <c r="U63" s="162"/>
      <c r="V63" s="85" t="s">
        <v>57</v>
      </c>
      <c r="W63" s="86" t="s">
        <v>57</v>
      </c>
      <c r="X63" s="67" t="s">
        <v>72</v>
      </c>
      <c r="Y63" s="78" t="s">
        <v>221</v>
      </c>
    </row>
    <row r="64" spans="2:25" ht="28.8" x14ac:dyDescent="0.3">
      <c r="B64" s="156" t="s">
        <v>168</v>
      </c>
      <c r="C64" s="163" t="s">
        <v>334</v>
      </c>
      <c r="D64" s="172" t="s">
        <v>302</v>
      </c>
      <c r="E64" s="106" t="s">
        <v>62</v>
      </c>
      <c r="F64" s="158">
        <v>70</v>
      </c>
      <c r="G64" s="170" t="s">
        <v>303</v>
      </c>
      <c r="H64" s="109" t="s">
        <v>78</v>
      </c>
      <c r="I64" s="148" t="s">
        <v>171</v>
      </c>
      <c r="J64" s="111" t="s">
        <v>296</v>
      </c>
      <c r="K64" s="112">
        <v>45086</v>
      </c>
      <c r="L64" s="113" t="s">
        <v>34</v>
      </c>
      <c r="M64" s="114" t="s">
        <v>202</v>
      </c>
      <c r="N64" s="150"/>
      <c r="O64" s="177" t="s">
        <v>304</v>
      </c>
      <c r="P64" s="117" t="s">
        <v>56</v>
      </c>
      <c r="Q64" s="122">
        <v>25</v>
      </c>
      <c r="R64" s="119" t="s">
        <v>183</v>
      </c>
      <c r="S64" s="114" t="s">
        <v>180</v>
      </c>
      <c r="T64" s="113" t="s">
        <v>65</v>
      </c>
      <c r="U64" s="164"/>
      <c r="V64" s="151" t="s">
        <v>57</v>
      </c>
      <c r="W64" s="152" t="s">
        <v>57</v>
      </c>
      <c r="X64" s="122" t="s">
        <v>72</v>
      </c>
      <c r="Y64" s="109" t="s">
        <v>205</v>
      </c>
    </row>
    <row r="65" spans="2:25" ht="28.8" x14ac:dyDescent="0.3">
      <c r="B65" s="73" t="s">
        <v>168</v>
      </c>
      <c r="C65" s="74" t="s">
        <v>334</v>
      </c>
      <c r="D65" s="173" t="s">
        <v>302</v>
      </c>
      <c r="E65" s="69" t="s">
        <v>62</v>
      </c>
      <c r="F65" s="76">
        <v>70</v>
      </c>
      <c r="G65" s="169" t="s">
        <v>303</v>
      </c>
      <c r="H65" s="78" t="s">
        <v>78</v>
      </c>
      <c r="I65" s="130" t="s">
        <v>171</v>
      </c>
      <c r="J65" s="80" t="s">
        <v>296</v>
      </c>
      <c r="K65" s="94">
        <v>45086</v>
      </c>
      <c r="L65" s="75" t="s">
        <v>34</v>
      </c>
      <c r="M65" s="77" t="s">
        <v>202</v>
      </c>
      <c r="N65" s="132"/>
      <c r="O65" s="179" t="s">
        <v>305</v>
      </c>
      <c r="P65" s="83" t="s">
        <v>56</v>
      </c>
      <c r="Q65" s="128">
        <v>20</v>
      </c>
      <c r="R65" s="64" t="s">
        <v>211</v>
      </c>
      <c r="S65" s="184" t="s">
        <v>306</v>
      </c>
      <c r="T65" s="75" t="s">
        <v>65</v>
      </c>
      <c r="U65" s="133"/>
      <c r="V65" s="85" t="s">
        <v>57</v>
      </c>
      <c r="W65" s="86" t="s">
        <v>57</v>
      </c>
      <c r="X65" s="67" t="s">
        <v>72</v>
      </c>
      <c r="Y65" s="78" t="s">
        <v>205</v>
      </c>
    </row>
    <row r="66" spans="2:25" ht="28.8" x14ac:dyDescent="0.3">
      <c r="B66" s="156" t="s">
        <v>168</v>
      </c>
      <c r="C66" s="172" t="s">
        <v>335</v>
      </c>
      <c r="D66" s="172" t="s">
        <v>307</v>
      </c>
      <c r="E66" s="106" t="s">
        <v>62</v>
      </c>
      <c r="F66" s="158">
        <v>177</v>
      </c>
      <c r="G66" s="170" t="s">
        <v>308</v>
      </c>
      <c r="H66" s="109" t="s">
        <v>78</v>
      </c>
      <c r="I66" s="148" t="s">
        <v>171</v>
      </c>
      <c r="J66" s="111" t="s">
        <v>296</v>
      </c>
      <c r="K66" s="112">
        <v>45086</v>
      </c>
      <c r="L66" s="113" t="s">
        <v>34</v>
      </c>
      <c r="M66" s="114" t="s">
        <v>202</v>
      </c>
      <c r="N66" s="150"/>
      <c r="O66" s="177" t="s">
        <v>305</v>
      </c>
      <c r="P66" s="117" t="s">
        <v>56</v>
      </c>
      <c r="Q66" s="122">
        <v>50</v>
      </c>
      <c r="R66" s="119" t="s">
        <v>183</v>
      </c>
      <c r="S66" s="114" t="s">
        <v>306</v>
      </c>
      <c r="T66" s="113" t="s">
        <v>65</v>
      </c>
      <c r="U66" s="164"/>
      <c r="V66" s="151" t="s">
        <v>57</v>
      </c>
      <c r="W66" s="152" t="s">
        <v>57</v>
      </c>
      <c r="X66" s="122" t="s">
        <v>72</v>
      </c>
      <c r="Y66" s="109" t="s">
        <v>205</v>
      </c>
    </row>
    <row r="67" spans="2:25" ht="43.2" x14ac:dyDescent="0.3">
      <c r="B67" s="73" t="s">
        <v>168</v>
      </c>
      <c r="C67" s="173" t="s">
        <v>335</v>
      </c>
      <c r="D67" s="173" t="s">
        <v>307</v>
      </c>
      <c r="E67" s="69" t="s">
        <v>62</v>
      </c>
      <c r="F67" s="76">
        <v>177</v>
      </c>
      <c r="G67" s="169" t="s">
        <v>308</v>
      </c>
      <c r="H67" s="78" t="s">
        <v>78</v>
      </c>
      <c r="I67" s="130" t="s">
        <v>171</v>
      </c>
      <c r="J67" s="80" t="s">
        <v>296</v>
      </c>
      <c r="K67" s="94">
        <v>45086</v>
      </c>
      <c r="L67" s="75" t="s">
        <v>34</v>
      </c>
      <c r="M67" s="77" t="s">
        <v>202</v>
      </c>
      <c r="N67" s="132"/>
      <c r="O67" s="179" t="s">
        <v>309</v>
      </c>
      <c r="P67" s="83" t="s">
        <v>56</v>
      </c>
      <c r="Q67" s="128">
        <v>50</v>
      </c>
      <c r="R67" s="64" t="s">
        <v>211</v>
      </c>
      <c r="S67" s="184" t="s">
        <v>310</v>
      </c>
      <c r="T67" s="75" t="s">
        <v>65</v>
      </c>
      <c r="U67" s="133"/>
      <c r="V67" s="85" t="s">
        <v>57</v>
      </c>
      <c r="W67" s="86" t="s">
        <v>57</v>
      </c>
      <c r="X67" s="67" t="s">
        <v>72</v>
      </c>
      <c r="Y67" s="78" t="s">
        <v>205</v>
      </c>
    </row>
    <row r="68" spans="2:25" ht="28.8" x14ac:dyDescent="0.3">
      <c r="B68" s="156" t="s">
        <v>168</v>
      </c>
      <c r="C68" s="172" t="s">
        <v>336</v>
      </c>
      <c r="D68" s="163" t="s">
        <v>223</v>
      </c>
      <c r="E68" s="106" t="s">
        <v>62</v>
      </c>
      <c r="F68" s="158">
        <v>74</v>
      </c>
      <c r="G68" s="108" t="s">
        <v>224</v>
      </c>
      <c r="H68" s="109" t="s">
        <v>78</v>
      </c>
      <c r="I68" s="148" t="s">
        <v>171</v>
      </c>
      <c r="J68" s="111" t="s">
        <v>296</v>
      </c>
      <c r="K68" s="112">
        <v>45086</v>
      </c>
      <c r="L68" s="113" t="s">
        <v>34</v>
      </c>
      <c r="M68" s="114" t="s">
        <v>202</v>
      </c>
      <c r="N68" s="150"/>
      <c r="O68" s="119" t="s">
        <v>183</v>
      </c>
      <c r="P68" s="117" t="s">
        <v>56</v>
      </c>
      <c r="Q68" s="122">
        <v>25</v>
      </c>
      <c r="R68" s="119" t="s">
        <v>183</v>
      </c>
      <c r="S68" s="114" t="s">
        <v>225</v>
      </c>
      <c r="T68" s="113" t="s">
        <v>65</v>
      </c>
      <c r="U68" s="164"/>
      <c r="V68" s="151" t="s">
        <v>57</v>
      </c>
      <c r="W68" s="152" t="s">
        <v>57</v>
      </c>
      <c r="X68" s="122" t="s">
        <v>72</v>
      </c>
      <c r="Y68" s="109" t="s">
        <v>205</v>
      </c>
    </row>
    <row r="69" spans="2:25" ht="28.8" x14ac:dyDescent="0.3">
      <c r="B69" s="73" t="s">
        <v>168</v>
      </c>
      <c r="C69" s="74" t="s">
        <v>336</v>
      </c>
      <c r="D69" s="173" t="s">
        <v>223</v>
      </c>
      <c r="E69" s="69" t="s">
        <v>62</v>
      </c>
      <c r="F69" s="76">
        <v>74</v>
      </c>
      <c r="G69" s="127" t="s">
        <v>224</v>
      </c>
      <c r="H69" s="78" t="s">
        <v>78</v>
      </c>
      <c r="I69" s="130" t="s">
        <v>171</v>
      </c>
      <c r="J69" s="80" t="s">
        <v>296</v>
      </c>
      <c r="K69" s="94">
        <v>45086</v>
      </c>
      <c r="L69" s="75" t="s">
        <v>34</v>
      </c>
      <c r="M69" s="77" t="s">
        <v>202</v>
      </c>
      <c r="N69" s="132"/>
      <c r="O69" s="138" t="s">
        <v>211</v>
      </c>
      <c r="P69" s="83" t="s">
        <v>56</v>
      </c>
      <c r="Q69" s="128">
        <v>10</v>
      </c>
      <c r="R69" s="64" t="s">
        <v>211</v>
      </c>
      <c r="S69" s="66" t="s">
        <v>226</v>
      </c>
      <c r="T69" s="75" t="s">
        <v>65</v>
      </c>
      <c r="U69" s="133"/>
      <c r="V69" s="85" t="s">
        <v>57</v>
      </c>
      <c r="W69" s="86" t="s">
        <v>57</v>
      </c>
      <c r="X69" s="67" t="s">
        <v>72</v>
      </c>
      <c r="Y69" s="78" t="s">
        <v>205</v>
      </c>
    </row>
    <row r="70" spans="2:25" ht="57.6" x14ac:dyDescent="0.3">
      <c r="B70" s="156" t="s">
        <v>168</v>
      </c>
      <c r="C70" s="105" t="s">
        <v>337</v>
      </c>
      <c r="D70" s="105" t="s">
        <v>227</v>
      </c>
      <c r="E70" s="106" t="s">
        <v>62</v>
      </c>
      <c r="F70" s="107">
        <v>22</v>
      </c>
      <c r="G70" s="114" t="s">
        <v>228</v>
      </c>
      <c r="H70" s="109" t="s">
        <v>78</v>
      </c>
      <c r="I70" s="148" t="s">
        <v>171</v>
      </c>
      <c r="J70" s="111" t="s">
        <v>296</v>
      </c>
      <c r="K70" s="149">
        <v>45086</v>
      </c>
      <c r="L70" s="113" t="s">
        <v>58</v>
      </c>
      <c r="M70" s="114" t="s">
        <v>202</v>
      </c>
      <c r="N70" s="150"/>
      <c r="O70" s="119" t="s">
        <v>229</v>
      </c>
      <c r="P70" s="117" t="s">
        <v>56</v>
      </c>
      <c r="Q70" s="122">
        <v>50</v>
      </c>
      <c r="R70" s="119" t="s">
        <v>229</v>
      </c>
      <c r="S70" s="120" t="s">
        <v>230</v>
      </c>
      <c r="T70" s="113" t="s">
        <v>65</v>
      </c>
      <c r="U70" s="159"/>
      <c r="V70" s="151" t="s">
        <v>57</v>
      </c>
      <c r="W70" s="152" t="s">
        <v>57</v>
      </c>
      <c r="X70" s="122" t="s">
        <v>72</v>
      </c>
      <c r="Y70" s="123" t="s">
        <v>205</v>
      </c>
    </row>
    <row r="71" spans="2:25" ht="57.6" x14ac:dyDescent="0.3">
      <c r="B71" s="73" t="s">
        <v>168</v>
      </c>
      <c r="C71" s="125" t="s">
        <v>337</v>
      </c>
      <c r="D71" s="125" t="s">
        <v>227</v>
      </c>
      <c r="E71" s="69" t="s">
        <v>62</v>
      </c>
      <c r="F71" s="126">
        <v>22</v>
      </c>
      <c r="G71" s="77" t="s">
        <v>228</v>
      </c>
      <c r="H71" s="78" t="s">
        <v>78</v>
      </c>
      <c r="I71" s="130" t="s">
        <v>171</v>
      </c>
      <c r="J71" s="80" t="s">
        <v>296</v>
      </c>
      <c r="K71" s="147">
        <v>45086</v>
      </c>
      <c r="L71" s="75" t="s">
        <v>58</v>
      </c>
      <c r="M71" s="77" t="s">
        <v>202</v>
      </c>
      <c r="N71" s="132"/>
      <c r="O71" s="64" t="s">
        <v>187</v>
      </c>
      <c r="P71" s="83" t="s">
        <v>56</v>
      </c>
      <c r="Q71" s="68">
        <v>200</v>
      </c>
      <c r="R71" s="64" t="s">
        <v>187</v>
      </c>
      <c r="S71" s="66" t="s">
        <v>231</v>
      </c>
      <c r="T71" s="75" t="s">
        <v>65</v>
      </c>
      <c r="U71" s="133"/>
      <c r="V71" s="85" t="s">
        <v>57</v>
      </c>
      <c r="W71" s="86" t="s">
        <v>57</v>
      </c>
      <c r="X71" s="67" t="s">
        <v>72</v>
      </c>
      <c r="Y71" s="87" t="s">
        <v>205</v>
      </c>
    </row>
    <row r="72" spans="2:25" s="124" customFormat="1" ht="57.6" x14ac:dyDescent="0.3">
      <c r="B72" s="156" t="s">
        <v>168</v>
      </c>
      <c r="C72" s="105" t="s">
        <v>338</v>
      </c>
      <c r="D72" s="105" t="s">
        <v>232</v>
      </c>
      <c r="E72" s="106" t="s">
        <v>69</v>
      </c>
      <c r="F72" s="107">
        <v>50</v>
      </c>
      <c r="G72" s="108" t="s">
        <v>233</v>
      </c>
      <c r="H72" s="109" t="s">
        <v>78</v>
      </c>
      <c r="I72" s="148" t="s">
        <v>171</v>
      </c>
      <c r="J72" s="111" t="s">
        <v>296</v>
      </c>
      <c r="K72" s="149">
        <v>45086</v>
      </c>
      <c r="L72" s="113" t="s">
        <v>58</v>
      </c>
      <c r="M72" s="114" t="s">
        <v>172</v>
      </c>
      <c r="N72" s="150" t="s">
        <v>203</v>
      </c>
      <c r="O72" s="119" t="s">
        <v>234</v>
      </c>
      <c r="P72" s="117" t="s">
        <v>56</v>
      </c>
      <c r="Q72" s="122">
        <v>100</v>
      </c>
      <c r="R72" s="119" t="s">
        <v>234</v>
      </c>
      <c r="S72" s="108" t="s">
        <v>235</v>
      </c>
      <c r="T72" s="113" t="s">
        <v>65</v>
      </c>
      <c r="U72" s="159"/>
      <c r="V72" s="151" t="s">
        <v>57</v>
      </c>
      <c r="W72" s="152" t="s">
        <v>57</v>
      </c>
      <c r="X72" s="122" t="s">
        <v>72</v>
      </c>
      <c r="Y72" s="123" t="s">
        <v>205</v>
      </c>
    </row>
    <row r="73" spans="2:25" ht="57.6" x14ac:dyDescent="0.3">
      <c r="B73" s="73" t="s">
        <v>168</v>
      </c>
      <c r="C73" s="125" t="s">
        <v>338</v>
      </c>
      <c r="D73" s="125" t="s">
        <v>232</v>
      </c>
      <c r="E73" s="69" t="s">
        <v>69</v>
      </c>
      <c r="F73" s="126">
        <v>50</v>
      </c>
      <c r="G73" s="127" t="s">
        <v>233</v>
      </c>
      <c r="H73" s="78" t="s">
        <v>78</v>
      </c>
      <c r="I73" s="130" t="s">
        <v>171</v>
      </c>
      <c r="J73" s="80" t="s">
        <v>296</v>
      </c>
      <c r="K73" s="147">
        <v>45086</v>
      </c>
      <c r="L73" s="75" t="s">
        <v>58</v>
      </c>
      <c r="M73" s="70" t="s">
        <v>172</v>
      </c>
      <c r="N73" s="161" t="s">
        <v>203</v>
      </c>
      <c r="O73" s="64" t="s">
        <v>229</v>
      </c>
      <c r="P73" s="83" t="s">
        <v>56</v>
      </c>
      <c r="Q73" s="68">
        <v>50</v>
      </c>
      <c r="R73" s="64" t="s">
        <v>229</v>
      </c>
      <c r="S73" s="165" t="s">
        <v>236</v>
      </c>
      <c r="T73" s="75" t="s">
        <v>65</v>
      </c>
      <c r="U73" s="133"/>
      <c r="V73" s="85" t="s">
        <v>57</v>
      </c>
      <c r="W73" s="86" t="s">
        <v>57</v>
      </c>
      <c r="X73" s="67" t="s">
        <v>72</v>
      </c>
      <c r="Y73" s="87" t="s">
        <v>205</v>
      </c>
    </row>
    <row r="74" spans="2:25" s="124" customFormat="1" ht="57.6" x14ac:dyDescent="0.3">
      <c r="B74" s="73" t="s">
        <v>168</v>
      </c>
      <c r="C74" s="125" t="s">
        <v>338</v>
      </c>
      <c r="D74" s="125" t="s">
        <v>232</v>
      </c>
      <c r="E74" s="69" t="s">
        <v>69</v>
      </c>
      <c r="F74" s="126">
        <v>50</v>
      </c>
      <c r="G74" s="127" t="s">
        <v>233</v>
      </c>
      <c r="H74" s="78" t="s">
        <v>78</v>
      </c>
      <c r="I74" s="130" t="s">
        <v>171</v>
      </c>
      <c r="J74" s="80" t="s">
        <v>296</v>
      </c>
      <c r="K74" s="147">
        <v>45086</v>
      </c>
      <c r="L74" s="75" t="s">
        <v>58</v>
      </c>
      <c r="M74" s="70" t="s">
        <v>172</v>
      </c>
      <c r="N74" s="161" t="s">
        <v>203</v>
      </c>
      <c r="O74" s="64" t="s">
        <v>187</v>
      </c>
      <c r="P74" s="83" t="s">
        <v>56</v>
      </c>
      <c r="Q74" s="68">
        <v>200</v>
      </c>
      <c r="R74" s="64" t="s">
        <v>187</v>
      </c>
      <c r="S74" s="165" t="s">
        <v>237</v>
      </c>
      <c r="T74" s="75" t="s">
        <v>65</v>
      </c>
      <c r="U74" s="133"/>
      <c r="V74" s="85" t="s">
        <v>57</v>
      </c>
      <c r="W74" s="86" t="s">
        <v>57</v>
      </c>
      <c r="X74" s="67" t="s">
        <v>72</v>
      </c>
      <c r="Y74" s="87" t="s">
        <v>205</v>
      </c>
    </row>
    <row r="75" spans="2:25" ht="72" x14ac:dyDescent="0.3">
      <c r="B75" s="156" t="s">
        <v>168</v>
      </c>
      <c r="C75" s="105" t="s">
        <v>339</v>
      </c>
      <c r="D75" s="105" t="s">
        <v>238</v>
      </c>
      <c r="E75" s="106" t="s">
        <v>62</v>
      </c>
      <c r="F75" s="107">
        <v>3124</v>
      </c>
      <c r="G75" s="108" t="s">
        <v>239</v>
      </c>
      <c r="H75" s="109" t="s">
        <v>78</v>
      </c>
      <c r="I75" s="148" t="s">
        <v>171</v>
      </c>
      <c r="J75" s="111" t="s">
        <v>296</v>
      </c>
      <c r="K75" s="149">
        <v>45086</v>
      </c>
      <c r="L75" s="113" t="s">
        <v>58</v>
      </c>
      <c r="M75" s="114" t="s">
        <v>202</v>
      </c>
      <c r="N75" s="150" t="s">
        <v>203</v>
      </c>
      <c r="O75" s="119" t="s">
        <v>240</v>
      </c>
      <c r="P75" s="117" t="s">
        <v>56</v>
      </c>
      <c r="Q75" s="122">
        <v>35</v>
      </c>
      <c r="R75" s="119" t="s">
        <v>179</v>
      </c>
      <c r="S75" s="120" t="s">
        <v>180</v>
      </c>
      <c r="T75" s="113" t="s">
        <v>65</v>
      </c>
      <c r="U75" s="159"/>
      <c r="V75" s="151" t="s">
        <v>57</v>
      </c>
      <c r="W75" s="152" t="s">
        <v>57</v>
      </c>
      <c r="X75" s="122" t="s">
        <v>72</v>
      </c>
      <c r="Y75" s="123" t="s">
        <v>191</v>
      </c>
    </row>
    <row r="76" spans="2:25" ht="72" x14ac:dyDescent="0.3">
      <c r="B76" s="73" t="s">
        <v>168</v>
      </c>
      <c r="C76" s="125" t="s">
        <v>339</v>
      </c>
      <c r="D76" s="125" t="s">
        <v>238</v>
      </c>
      <c r="E76" s="69" t="s">
        <v>62</v>
      </c>
      <c r="F76" s="126">
        <v>3124</v>
      </c>
      <c r="G76" s="127" t="s">
        <v>239</v>
      </c>
      <c r="H76" s="78" t="s">
        <v>78</v>
      </c>
      <c r="I76" s="130" t="s">
        <v>171</v>
      </c>
      <c r="J76" s="80" t="s">
        <v>296</v>
      </c>
      <c r="K76" s="147">
        <v>45086</v>
      </c>
      <c r="L76" s="75" t="s">
        <v>58</v>
      </c>
      <c r="M76" s="77" t="s">
        <v>202</v>
      </c>
      <c r="N76" s="132" t="s">
        <v>203</v>
      </c>
      <c r="O76" s="64" t="s">
        <v>183</v>
      </c>
      <c r="P76" s="83" t="s">
        <v>56</v>
      </c>
      <c r="Q76" s="68">
        <v>25</v>
      </c>
      <c r="R76" s="176" t="s">
        <v>266</v>
      </c>
      <c r="S76" s="71" t="s">
        <v>241</v>
      </c>
      <c r="T76" s="75" t="s">
        <v>65</v>
      </c>
      <c r="U76" s="133"/>
      <c r="V76" s="85" t="s">
        <v>57</v>
      </c>
      <c r="W76" s="86" t="s">
        <v>57</v>
      </c>
      <c r="X76" s="67" t="s">
        <v>72</v>
      </c>
      <c r="Y76" s="87" t="s">
        <v>191</v>
      </c>
    </row>
    <row r="77" spans="2:25" s="124" customFormat="1" ht="72" x14ac:dyDescent="0.3">
      <c r="B77" s="73" t="s">
        <v>168</v>
      </c>
      <c r="C77" s="125" t="s">
        <v>339</v>
      </c>
      <c r="D77" s="125" t="s">
        <v>238</v>
      </c>
      <c r="E77" s="69" t="s">
        <v>62</v>
      </c>
      <c r="F77" s="126">
        <v>3124</v>
      </c>
      <c r="G77" s="127" t="s">
        <v>239</v>
      </c>
      <c r="H77" s="78" t="s">
        <v>78</v>
      </c>
      <c r="I77" s="130" t="s">
        <v>171</v>
      </c>
      <c r="J77" s="80" t="s">
        <v>296</v>
      </c>
      <c r="K77" s="147">
        <v>45086</v>
      </c>
      <c r="L77" s="75" t="s">
        <v>58</v>
      </c>
      <c r="M77" s="77" t="s">
        <v>202</v>
      </c>
      <c r="N77" s="132" t="s">
        <v>203</v>
      </c>
      <c r="O77" s="88" t="s">
        <v>242</v>
      </c>
      <c r="P77" s="83" t="s">
        <v>56</v>
      </c>
      <c r="Q77" s="68">
        <v>50</v>
      </c>
      <c r="R77" s="88" t="s">
        <v>242</v>
      </c>
      <c r="S77" s="71" t="s">
        <v>218</v>
      </c>
      <c r="T77" s="75" t="s">
        <v>65</v>
      </c>
      <c r="U77" s="133"/>
      <c r="V77" s="85" t="s">
        <v>57</v>
      </c>
      <c r="W77" s="86" t="s">
        <v>57</v>
      </c>
      <c r="X77" s="67" t="s">
        <v>72</v>
      </c>
      <c r="Y77" s="87" t="s">
        <v>191</v>
      </c>
    </row>
    <row r="78" spans="2:25" ht="57.6" x14ac:dyDescent="0.3">
      <c r="B78" s="156" t="s">
        <v>168</v>
      </c>
      <c r="C78" s="105" t="s">
        <v>340</v>
      </c>
      <c r="D78" s="105" t="s">
        <v>243</v>
      </c>
      <c r="E78" s="106" t="s">
        <v>69</v>
      </c>
      <c r="F78" s="107">
        <v>790</v>
      </c>
      <c r="G78" s="108" t="s">
        <v>244</v>
      </c>
      <c r="H78" s="109" t="s">
        <v>78</v>
      </c>
      <c r="I78" s="148" t="s">
        <v>171</v>
      </c>
      <c r="J78" s="111" t="s">
        <v>296</v>
      </c>
      <c r="K78" s="149">
        <v>45086</v>
      </c>
      <c r="L78" s="113" t="s">
        <v>58</v>
      </c>
      <c r="M78" s="114" t="s">
        <v>172</v>
      </c>
      <c r="N78" s="150" t="s">
        <v>203</v>
      </c>
      <c r="O78" s="119" t="s">
        <v>245</v>
      </c>
      <c r="P78" s="117" t="s">
        <v>56</v>
      </c>
      <c r="Q78" s="122">
        <v>40</v>
      </c>
      <c r="R78" s="119" t="s">
        <v>245</v>
      </c>
      <c r="S78" s="120" t="s">
        <v>246</v>
      </c>
      <c r="T78" s="113" t="s">
        <v>65</v>
      </c>
      <c r="U78" s="159"/>
      <c r="V78" s="151" t="s">
        <v>57</v>
      </c>
      <c r="W78" s="152" t="s">
        <v>57</v>
      </c>
      <c r="X78" s="122" t="s">
        <v>72</v>
      </c>
      <c r="Y78" s="123" t="s">
        <v>205</v>
      </c>
    </row>
    <row r="79" spans="2:25" ht="57.6" x14ac:dyDescent="0.3">
      <c r="B79" s="73" t="s">
        <v>168</v>
      </c>
      <c r="C79" s="125" t="s">
        <v>340</v>
      </c>
      <c r="D79" s="125" t="s">
        <v>243</v>
      </c>
      <c r="E79" s="69" t="s">
        <v>69</v>
      </c>
      <c r="F79" s="126">
        <v>790</v>
      </c>
      <c r="G79" s="127" t="s">
        <v>244</v>
      </c>
      <c r="H79" s="78" t="s">
        <v>78</v>
      </c>
      <c r="I79" s="130" t="s">
        <v>171</v>
      </c>
      <c r="J79" s="80" t="s">
        <v>296</v>
      </c>
      <c r="K79" s="147">
        <v>45086</v>
      </c>
      <c r="L79" s="75" t="s">
        <v>58</v>
      </c>
      <c r="M79" s="70" t="s">
        <v>172</v>
      </c>
      <c r="N79" s="161" t="s">
        <v>203</v>
      </c>
      <c r="O79" s="88" t="s">
        <v>247</v>
      </c>
      <c r="P79" s="83" t="s">
        <v>56</v>
      </c>
      <c r="Q79" s="128">
        <v>50</v>
      </c>
      <c r="R79" s="88" t="s">
        <v>247</v>
      </c>
      <c r="S79" s="66" t="s">
        <v>180</v>
      </c>
      <c r="T79" s="75" t="s">
        <v>65</v>
      </c>
      <c r="U79" s="133"/>
      <c r="V79" s="85" t="s">
        <v>57</v>
      </c>
      <c r="W79" s="86" t="s">
        <v>57</v>
      </c>
      <c r="X79" s="67" t="s">
        <v>72</v>
      </c>
      <c r="Y79" s="87" t="s">
        <v>205</v>
      </c>
    </row>
    <row r="80" spans="2:25" s="124" customFormat="1" ht="57.6" x14ac:dyDescent="0.3">
      <c r="B80" s="73" t="s">
        <v>168</v>
      </c>
      <c r="C80" s="125" t="s">
        <v>340</v>
      </c>
      <c r="D80" s="125" t="s">
        <v>243</v>
      </c>
      <c r="E80" s="69" t="s">
        <v>69</v>
      </c>
      <c r="F80" s="126">
        <v>790</v>
      </c>
      <c r="G80" s="127" t="s">
        <v>244</v>
      </c>
      <c r="H80" s="78" t="s">
        <v>78</v>
      </c>
      <c r="I80" s="130" t="s">
        <v>171</v>
      </c>
      <c r="J80" s="80" t="s">
        <v>296</v>
      </c>
      <c r="K80" s="147">
        <v>45086</v>
      </c>
      <c r="L80" s="75" t="s">
        <v>58</v>
      </c>
      <c r="M80" s="70" t="s">
        <v>172</v>
      </c>
      <c r="N80" s="161" t="s">
        <v>203</v>
      </c>
      <c r="O80" s="63" t="s">
        <v>181</v>
      </c>
      <c r="P80" s="83" t="s">
        <v>56</v>
      </c>
      <c r="Q80" s="128">
        <v>20</v>
      </c>
      <c r="R80" s="88" t="s">
        <v>181</v>
      </c>
      <c r="S80" s="71" t="s">
        <v>182</v>
      </c>
      <c r="T80" s="75" t="s">
        <v>65</v>
      </c>
      <c r="U80" s="133"/>
      <c r="V80" s="85" t="s">
        <v>57</v>
      </c>
      <c r="W80" s="86" t="s">
        <v>57</v>
      </c>
      <c r="X80" s="67" t="s">
        <v>72</v>
      </c>
      <c r="Y80" s="87" t="s">
        <v>205</v>
      </c>
    </row>
    <row r="81" spans="2:25" ht="57.6" x14ac:dyDescent="0.3">
      <c r="B81" s="73" t="s">
        <v>168</v>
      </c>
      <c r="C81" s="125" t="s">
        <v>340</v>
      </c>
      <c r="D81" s="125" t="s">
        <v>243</v>
      </c>
      <c r="E81" s="69" t="s">
        <v>69</v>
      </c>
      <c r="F81" s="126">
        <v>790</v>
      </c>
      <c r="G81" s="127" t="s">
        <v>244</v>
      </c>
      <c r="H81" s="78" t="s">
        <v>78</v>
      </c>
      <c r="I81" s="130" t="s">
        <v>171</v>
      </c>
      <c r="J81" s="80" t="s">
        <v>296</v>
      </c>
      <c r="K81" s="147">
        <v>45086</v>
      </c>
      <c r="L81" s="75" t="s">
        <v>58</v>
      </c>
      <c r="M81" s="70" t="s">
        <v>172</v>
      </c>
      <c r="N81" s="161" t="s">
        <v>203</v>
      </c>
      <c r="O81" s="63" t="s">
        <v>187</v>
      </c>
      <c r="P81" s="83" t="s">
        <v>56</v>
      </c>
      <c r="Q81" s="128">
        <v>250</v>
      </c>
      <c r="R81" s="88" t="s">
        <v>187</v>
      </c>
      <c r="S81" s="71" t="s">
        <v>248</v>
      </c>
      <c r="T81" s="75" t="s">
        <v>65</v>
      </c>
      <c r="U81" s="133"/>
      <c r="V81" s="85" t="s">
        <v>57</v>
      </c>
      <c r="W81" s="86" t="s">
        <v>57</v>
      </c>
      <c r="X81" s="67" t="s">
        <v>72</v>
      </c>
      <c r="Y81" s="87" t="s">
        <v>205</v>
      </c>
    </row>
    <row r="82" spans="2:25" ht="57.6" x14ac:dyDescent="0.3">
      <c r="B82" s="73" t="s">
        <v>168</v>
      </c>
      <c r="C82" s="125" t="s">
        <v>340</v>
      </c>
      <c r="D82" s="125" t="s">
        <v>243</v>
      </c>
      <c r="E82" s="69" t="s">
        <v>69</v>
      </c>
      <c r="F82" s="126">
        <v>790</v>
      </c>
      <c r="G82" s="127" t="s">
        <v>244</v>
      </c>
      <c r="H82" s="78" t="s">
        <v>78</v>
      </c>
      <c r="I82" s="130" t="s">
        <v>171</v>
      </c>
      <c r="J82" s="80" t="s">
        <v>296</v>
      </c>
      <c r="K82" s="147">
        <v>45086</v>
      </c>
      <c r="L82" s="75" t="s">
        <v>58</v>
      </c>
      <c r="M82" s="70" t="s">
        <v>172</v>
      </c>
      <c r="N82" s="161" t="s">
        <v>203</v>
      </c>
      <c r="O82" s="63" t="s">
        <v>183</v>
      </c>
      <c r="P82" s="83" t="s">
        <v>56</v>
      </c>
      <c r="Q82" s="128">
        <v>5</v>
      </c>
      <c r="R82" s="88" t="s">
        <v>183</v>
      </c>
      <c r="S82" s="71" t="s">
        <v>249</v>
      </c>
      <c r="T82" s="75" t="s">
        <v>65</v>
      </c>
      <c r="U82" s="133"/>
      <c r="V82" s="85" t="s">
        <v>57</v>
      </c>
      <c r="W82" s="86" t="s">
        <v>57</v>
      </c>
      <c r="X82" s="67" t="s">
        <v>72</v>
      </c>
      <c r="Y82" s="87" t="s">
        <v>205</v>
      </c>
    </row>
    <row r="83" spans="2:25" ht="57.6" x14ac:dyDescent="0.3">
      <c r="B83" s="73" t="s">
        <v>168</v>
      </c>
      <c r="C83" s="125" t="s">
        <v>340</v>
      </c>
      <c r="D83" s="125" t="s">
        <v>243</v>
      </c>
      <c r="E83" s="69" t="s">
        <v>69</v>
      </c>
      <c r="F83" s="126">
        <v>790</v>
      </c>
      <c r="G83" s="127" t="s">
        <v>244</v>
      </c>
      <c r="H83" s="78" t="s">
        <v>78</v>
      </c>
      <c r="I83" s="130" t="s">
        <v>171</v>
      </c>
      <c r="J83" s="80" t="s">
        <v>296</v>
      </c>
      <c r="K83" s="147">
        <v>45086</v>
      </c>
      <c r="L83" s="75" t="s">
        <v>58</v>
      </c>
      <c r="M83" s="70" t="s">
        <v>172</v>
      </c>
      <c r="N83" s="161" t="s">
        <v>203</v>
      </c>
      <c r="O83" s="63" t="s">
        <v>250</v>
      </c>
      <c r="P83" s="83" t="s">
        <v>56</v>
      </c>
      <c r="Q83" s="97">
        <v>100</v>
      </c>
      <c r="R83" s="88" t="s">
        <v>250</v>
      </c>
      <c r="S83" s="71" t="s">
        <v>251</v>
      </c>
      <c r="T83" s="75" t="s">
        <v>65</v>
      </c>
      <c r="U83" s="133"/>
      <c r="V83" s="85" t="s">
        <v>57</v>
      </c>
      <c r="W83" s="86" t="s">
        <v>57</v>
      </c>
      <c r="X83" s="67" t="s">
        <v>72</v>
      </c>
      <c r="Y83" s="87" t="s">
        <v>205</v>
      </c>
    </row>
    <row r="84" spans="2:25" ht="57.6" x14ac:dyDescent="0.3">
      <c r="B84" s="156" t="s">
        <v>168</v>
      </c>
      <c r="C84" s="105" t="s">
        <v>341</v>
      </c>
      <c r="D84" s="105" t="s">
        <v>252</v>
      </c>
      <c r="E84" s="106" t="s">
        <v>62</v>
      </c>
      <c r="F84" s="107">
        <v>51</v>
      </c>
      <c r="G84" s="108" t="s">
        <v>253</v>
      </c>
      <c r="H84" s="109" t="s">
        <v>78</v>
      </c>
      <c r="I84" s="148" t="s">
        <v>171</v>
      </c>
      <c r="J84" s="111" t="s">
        <v>296</v>
      </c>
      <c r="K84" s="149">
        <v>45087</v>
      </c>
      <c r="L84" s="113" t="s">
        <v>58</v>
      </c>
      <c r="M84" s="114" t="s">
        <v>202</v>
      </c>
      <c r="N84" s="150" t="s">
        <v>203</v>
      </c>
      <c r="O84" s="119" t="s">
        <v>254</v>
      </c>
      <c r="P84" s="117" t="s">
        <v>56</v>
      </c>
      <c r="Q84" s="134">
        <v>25</v>
      </c>
      <c r="R84" s="119" t="s">
        <v>254</v>
      </c>
      <c r="S84" s="120" t="s">
        <v>255</v>
      </c>
      <c r="T84" s="113" t="s">
        <v>65</v>
      </c>
      <c r="U84" s="159"/>
      <c r="V84" s="151" t="s">
        <v>57</v>
      </c>
      <c r="W84" s="152" t="s">
        <v>57</v>
      </c>
      <c r="X84" s="122" t="s">
        <v>72</v>
      </c>
      <c r="Y84" s="123" t="s">
        <v>205</v>
      </c>
    </row>
    <row r="85" spans="2:25" ht="57.6" x14ac:dyDescent="0.3">
      <c r="B85" s="73" t="s">
        <v>168</v>
      </c>
      <c r="C85" s="125" t="s">
        <v>341</v>
      </c>
      <c r="D85" s="125" t="s">
        <v>252</v>
      </c>
      <c r="E85" s="69" t="s">
        <v>62</v>
      </c>
      <c r="F85" s="126">
        <v>51</v>
      </c>
      <c r="G85" s="127" t="s">
        <v>253</v>
      </c>
      <c r="H85" s="78" t="s">
        <v>78</v>
      </c>
      <c r="I85" s="130" t="s">
        <v>171</v>
      </c>
      <c r="J85" s="80" t="s">
        <v>296</v>
      </c>
      <c r="K85" s="131">
        <v>45087</v>
      </c>
      <c r="L85" s="75" t="s">
        <v>58</v>
      </c>
      <c r="M85" s="77" t="s">
        <v>202</v>
      </c>
      <c r="N85" s="132" t="s">
        <v>203</v>
      </c>
      <c r="O85" s="64" t="s">
        <v>256</v>
      </c>
      <c r="P85" s="83" t="s">
        <v>56</v>
      </c>
      <c r="Q85" s="97">
        <v>25</v>
      </c>
      <c r="R85" s="64" t="s">
        <v>256</v>
      </c>
      <c r="S85" s="66" t="s">
        <v>257</v>
      </c>
      <c r="T85" s="75" t="s">
        <v>65</v>
      </c>
      <c r="U85" s="133"/>
      <c r="V85" s="85" t="s">
        <v>57</v>
      </c>
      <c r="W85" s="86" t="s">
        <v>57</v>
      </c>
      <c r="X85" s="67" t="s">
        <v>72</v>
      </c>
      <c r="Y85" s="87" t="s">
        <v>205</v>
      </c>
    </row>
    <row r="86" spans="2:25" s="124" customFormat="1" ht="57.6" x14ac:dyDescent="0.3">
      <c r="B86" s="73" t="s">
        <v>168</v>
      </c>
      <c r="C86" s="125" t="s">
        <v>341</v>
      </c>
      <c r="D86" s="125" t="s">
        <v>252</v>
      </c>
      <c r="E86" s="69" t="s">
        <v>62</v>
      </c>
      <c r="F86" s="126">
        <v>51</v>
      </c>
      <c r="G86" s="127" t="s">
        <v>253</v>
      </c>
      <c r="H86" s="78" t="s">
        <v>78</v>
      </c>
      <c r="I86" s="130" t="s">
        <v>171</v>
      </c>
      <c r="J86" s="80" t="s">
        <v>296</v>
      </c>
      <c r="K86" s="131">
        <v>45087</v>
      </c>
      <c r="L86" s="75" t="s">
        <v>58</v>
      </c>
      <c r="M86" s="77" t="s">
        <v>202</v>
      </c>
      <c r="N86" s="132" t="s">
        <v>203</v>
      </c>
      <c r="O86" s="64" t="s">
        <v>258</v>
      </c>
      <c r="P86" s="83" t="s">
        <v>56</v>
      </c>
      <c r="Q86" s="68">
        <v>5</v>
      </c>
      <c r="R86" s="64" t="s">
        <v>258</v>
      </c>
      <c r="S86" s="66" t="s">
        <v>259</v>
      </c>
      <c r="T86" s="75" t="s">
        <v>65</v>
      </c>
      <c r="U86" s="133"/>
      <c r="V86" s="85" t="s">
        <v>57</v>
      </c>
      <c r="W86" s="86" t="s">
        <v>57</v>
      </c>
      <c r="X86" s="67" t="s">
        <v>72</v>
      </c>
      <c r="Y86" s="87" t="s">
        <v>205</v>
      </c>
    </row>
    <row r="87" spans="2:25" ht="57.6" x14ac:dyDescent="0.3">
      <c r="B87" s="156" t="s">
        <v>168</v>
      </c>
      <c r="C87" s="105" t="s">
        <v>342</v>
      </c>
      <c r="D87" s="105" t="s">
        <v>260</v>
      </c>
      <c r="E87" s="106" t="s">
        <v>62</v>
      </c>
      <c r="F87" s="107">
        <v>100</v>
      </c>
      <c r="G87" s="108" t="s">
        <v>261</v>
      </c>
      <c r="H87" s="109" t="s">
        <v>78</v>
      </c>
      <c r="I87" s="148" t="s">
        <v>171</v>
      </c>
      <c r="J87" s="111" t="s">
        <v>296</v>
      </c>
      <c r="K87" s="149">
        <v>45087</v>
      </c>
      <c r="L87" s="113" t="s">
        <v>58</v>
      </c>
      <c r="M87" s="114" t="s">
        <v>202</v>
      </c>
      <c r="N87" s="150" t="s">
        <v>203</v>
      </c>
      <c r="O87" s="119" t="s">
        <v>262</v>
      </c>
      <c r="P87" s="117" t="s">
        <v>56</v>
      </c>
      <c r="Q87" s="122">
        <v>25</v>
      </c>
      <c r="R87" s="119" t="s">
        <v>262</v>
      </c>
      <c r="S87" s="120" t="s">
        <v>263</v>
      </c>
      <c r="T87" s="113" t="s">
        <v>65</v>
      </c>
      <c r="U87" s="159"/>
      <c r="V87" s="151" t="s">
        <v>57</v>
      </c>
      <c r="W87" s="152" t="s">
        <v>57</v>
      </c>
      <c r="X87" s="122" t="s">
        <v>72</v>
      </c>
      <c r="Y87" s="123" t="s">
        <v>205</v>
      </c>
    </row>
    <row r="88" spans="2:25" ht="57.6" x14ac:dyDescent="0.3">
      <c r="B88" s="156" t="s">
        <v>168</v>
      </c>
      <c r="C88" s="105" t="s">
        <v>343</v>
      </c>
      <c r="D88" s="105" t="s">
        <v>264</v>
      </c>
      <c r="E88" s="106" t="s">
        <v>62</v>
      </c>
      <c r="F88" s="107">
        <v>27</v>
      </c>
      <c r="G88" s="108" t="s">
        <v>265</v>
      </c>
      <c r="H88" s="109" t="s">
        <v>78</v>
      </c>
      <c r="I88" s="148" t="s">
        <v>171</v>
      </c>
      <c r="J88" s="111" t="s">
        <v>296</v>
      </c>
      <c r="K88" s="149">
        <v>45087</v>
      </c>
      <c r="L88" s="113" t="s">
        <v>58</v>
      </c>
      <c r="M88" s="114" t="s">
        <v>202</v>
      </c>
      <c r="N88" s="150" t="s">
        <v>203</v>
      </c>
      <c r="O88" s="119" t="s">
        <v>266</v>
      </c>
      <c r="P88" s="117" t="s">
        <v>56</v>
      </c>
      <c r="Q88" s="122">
        <v>25</v>
      </c>
      <c r="R88" s="119" t="s">
        <v>266</v>
      </c>
      <c r="S88" s="120" t="s">
        <v>267</v>
      </c>
      <c r="T88" s="113" t="s">
        <v>65</v>
      </c>
      <c r="U88" s="159"/>
      <c r="V88" s="151" t="s">
        <v>57</v>
      </c>
      <c r="W88" s="152" t="s">
        <v>57</v>
      </c>
      <c r="X88" s="122" t="s">
        <v>72</v>
      </c>
      <c r="Y88" s="123" t="s">
        <v>205</v>
      </c>
    </row>
    <row r="89" spans="2:25" s="124" customFormat="1" ht="28.8" x14ac:dyDescent="0.3">
      <c r="B89" s="156" t="s">
        <v>168</v>
      </c>
      <c r="C89" s="105" t="s">
        <v>344</v>
      </c>
      <c r="D89" s="105" t="s">
        <v>321</v>
      </c>
      <c r="E89" s="246" t="s">
        <v>54</v>
      </c>
      <c r="F89" s="107">
        <v>88</v>
      </c>
      <c r="G89" s="247" t="s">
        <v>322</v>
      </c>
      <c r="H89" s="109" t="s">
        <v>78</v>
      </c>
      <c r="I89" s="148" t="s">
        <v>171</v>
      </c>
      <c r="J89" s="111" t="s">
        <v>296</v>
      </c>
      <c r="K89" s="149">
        <v>45087</v>
      </c>
      <c r="L89" s="113" t="s">
        <v>58</v>
      </c>
      <c r="M89" s="248" t="s">
        <v>323</v>
      </c>
      <c r="N89" s="150"/>
      <c r="O89" s="249" t="s">
        <v>324</v>
      </c>
      <c r="P89" s="117" t="s">
        <v>64</v>
      </c>
      <c r="Q89" s="122"/>
      <c r="R89" s="249" t="s">
        <v>324</v>
      </c>
      <c r="S89" s="250" t="s">
        <v>325</v>
      </c>
      <c r="T89" s="113" t="s">
        <v>65</v>
      </c>
      <c r="U89" s="159"/>
      <c r="V89" s="151" t="s">
        <v>57</v>
      </c>
      <c r="W89" s="152" t="s">
        <v>57</v>
      </c>
      <c r="X89" s="122" t="s">
        <v>72</v>
      </c>
      <c r="Y89" s="123" t="s">
        <v>205</v>
      </c>
    </row>
    <row r="90" spans="2:25" s="124" customFormat="1" ht="57.6" x14ac:dyDescent="0.3">
      <c r="B90" s="156" t="s">
        <v>168</v>
      </c>
      <c r="C90" s="105" t="s">
        <v>345</v>
      </c>
      <c r="D90" s="105" t="s">
        <v>268</v>
      </c>
      <c r="E90" s="106" t="s">
        <v>62</v>
      </c>
      <c r="F90" s="107">
        <v>10</v>
      </c>
      <c r="G90" s="108" t="s">
        <v>269</v>
      </c>
      <c r="H90" s="109" t="s">
        <v>78</v>
      </c>
      <c r="I90" s="148" t="s">
        <v>171</v>
      </c>
      <c r="J90" s="111" t="s">
        <v>296</v>
      </c>
      <c r="K90" s="149">
        <v>45087</v>
      </c>
      <c r="L90" s="113" t="s">
        <v>58</v>
      </c>
      <c r="M90" s="114" t="s">
        <v>202</v>
      </c>
      <c r="N90" s="150" t="s">
        <v>203</v>
      </c>
      <c r="O90" s="119" t="s">
        <v>258</v>
      </c>
      <c r="P90" s="117" t="s">
        <v>56</v>
      </c>
      <c r="Q90" s="122">
        <v>5</v>
      </c>
      <c r="R90" s="119" t="s">
        <v>258</v>
      </c>
      <c r="S90" s="120" t="s">
        <v>259</v>
      </c>
      <c r="T90" s="113" t="s">
        <v>65</v>
      </c>
      <c r="U90" s="159"/>
      <c r="V90" s="151" t="s">
        <v>57</v>
      </c>
      <c r="W90" s="152" t="s">
        <v>57</v>
      </c>
      <c r="X90" s="122" t="s">
        <v>72</v>
      </c>
      <c r="Y90" s="123" t="s">
        <v>205</v>
      </c>
    </row>
    <row r="91" spans="2:25" ht="57.6" x14ac:dyDescent="0.3">
      <c r="B91" s="73" t="s">
        <v>168</v>
      </c>
      <c r="C91" s="125" t="s">
        <v>345</v>
      </c>
      <c r="D91" s="125" t="s">
        <v>268</v>
      </c>
      <c r="E91" s="69" t="s">
        <v>62</v>
      </c>
      <c r="F91" s="126">
        <v>10</v>
      </c>
      <c r="G91" s="127" t="s">
        <v>269</v>
      </c>
      <c r="H91" s="78" t="s">
        <v>78</v>
      </c>
      <c r="I91" s="130" t="s">
        <v>171</v>
      </c>
      <c r="J91" s="80" t="s">
        <v>296</v>
      </c>
      <c r="K91" s="131">
        <v>45087</v>
      </c>
      <c r="L91" s="75" t="s">
        <v>58</v>
      </c>
      <c r="M91" s="127" t="s">
        <v>202</v>
      </c>
      <c r="N91" s="132" t="s">
        <v>203</v>
      </c>
      <c r="O91" s="64" t="s">
        <v>270</v>
      </c>
      <c r="P91" s="83" t="s">
        <v>56</v>
      </c>
      <c r="Q91" s="68">
        <v>5</v>
      </c>
      <c r="R91" s="64" t="s">
        <v>270</v>
      </c>
      <c r="S91" s="66" t="s">
        <v>271</v>
      </c>
      <c r="T91" s="75" t="s">
        <v>65</v>
      </c>
      <c r="U91" s="133"/>
      <c r="V91" s="85" t="s">
        <v>57</v>
      </c>
      <c r="W91" s="86" t="s">
        <v>57</v>
      </c>
      <c r="X91" s="67" t="s">
        <v>72</v>
      </c>
      <c r="Y91" s="87" t="s">
        <v>205</v>
      </c>
    </row>
    <row r="92" spans="2:25" s="124" customFormat="1" ht="57.6" x14ac:dyDescent="0.3">
      <c r="B92" s="156" t="s">
        <v>168</v>
      </c>
      <c r="C92" s="105" t="s">
        <v>346</v>
      </c>
      <c r="D92" s="105" t="s">
        <v>272</v>
      </c>
      <c r="E92" s="106" t="s">
        <v>69</v>
      </c>
      <c r="F92" s="107">
        <v>13</v>
      </c>
      <c r="G92" s="108" t="s">
        <v>273</v>
      </c>
      <c r="H92" s="109" t="s">
        <v>78</v>
      </c>
      <c r="I92" s="148" t="s">
        <v>171</v>
      </c>
      <c r="J92" s="111" t="s">
        <v>296</v>
      </c>
      <c r="K92" s="149">
        <v>45087</v>
      </c>
      <c r="L92" s="113" t="s">
        <v>58</v>
      </c>
      <c r="M92" s="114" t="s">
        <v>172</v>
      </c>
      <c r="N92" s="150" t="s">
        <v>203</v>
      </c>
      <c r="O92" s="119" t="s">
        <v>247</v>
      </c>
      <c r="P92" s="117" t="s">
        <v>56</v>
      </c>
      <c r="Q92" s="122">
        <v>25</v>
      </c>
      <c r="R92" s="119" t="s">
        <v>247</v>
      </c>
      <c r="S92" s="120" t="s">
        <v>180</v>
      </c>
      <c r="T92" s="113" t="s">
        <v>65</v>
      </c>
      <c r="U92" s="159"/>
      <c r="V92" s="151" t="s">
        <v>57</v>
      </c>
      <c r="W92" s="152" t="s">
        <v>57</v>
      </c>
      <c r="X92" s="122" t="s">
        <v>72</v>
      </c>
      <c r="Y92" s="123" t="s">
        <v>205</v>
      </c>
    </row>
    <row r="93" spans="2:25" ht="57.6" x14ac:dyDescent="0.3">
      <c r="B93" s="73" t="s">
        <v>168</v>
      </c>
      <c r="C93" s="125" t="s">
        <v>346</v>
      </c>
      <c r="D93" s="125" t="s">
        <v>272</v>
      </c>
      <c r="E93" s="69" t="s">
        <v>69</v>
      </c>
      <c r="F93" s="126">
        <v>13</v>
      </c>
      <c r="G93" s="127" t="s">
        <v>273</v>
      </c>
      <c r="H93" s="78" t="s">
        <v>78</v>
      </c>
      <c r="I93" s="130" t="s">
        <v>171</v>
      </c>
      <c r="J93" s="80" t="s">
        <v>296</v>
      </c>
      <c r="K93" s="131">
        <v>45087</v>
      </c>
      <c r="L93" s="75" t="s">
        <v>58</v>
      </c>
      <c r="M93" s="70" t="s">
        <v>172</v>
      </c>
      <c r="N93" s="161" t="s">
        <v>203</v>
      </c>
      <c r="O93" s="174" t="s">
        <v>320</v>
      </c>
      <c r="P93" s="83" t="s">
        <v>56</v>
      </c>
      <c r="Q93" s="68">
        <v>10</v>
      </c>
      <c r="R93" s="174" t="s">
        <v>320</v>
      </c>
      <c r="S93" s="71" t="s">
        <v>182</v>
      </c>
      <c r="T93" s="75" t="s">
        <v>65</v>
      </c>
      <c r="U93" s="133"/>
      <c r="V93" s="85" t="s">
        <v>57</v>
      </c>
      <c r="W93" s="86" t="s">
        <v>57</v>
      </c>
      <c r="X93" s="67" t="s">
        <v>72</v>
      </c>
      <c r="Y93" s="87" t="s">
        <v>205</v>
      </c>
    </row>
    <row r="94" spans="2:25" ht="57.6" x14ac:dyDescent="0.3">
      <c r="B94" s="73" t="s">
        <v>168</v>
      </c>
      <c r="C94" s="125" t="s">
        <v>346</v>
      </c>
      <c r="D94" s="125" t="s">
        <v>272</v>
      </c>
      <c r="E94" s="69" t="s">
        <v>69</v>
      </c>
      <c r="F94" s="126">
        <v>13</v>
      </c>
      <c r="G94" s="127" t="s">
        <v>273</v>
      </c>
      <c r="H94" s="78" t="s">
        <v>78</v>
      </c>
      <c r="I94" s="130" t="s">
        <v>171</v>
      </c>
      <c r="J94" s="80" t="s">
        <v>296</v>
      </c>
      <c r="K94" s="131">
        <v>45087</v>
      </c>
      <c r="L94" s="75" t="s">
        <v>58</v>
      </c>
      <c r="M94" s="70" t="s">
        <v>172</v>
      </c>
      <c r="N94" s="161" t="s">
        <v>203</v>
      </c>
      <c r="O94" s="63" t="s">
        <v>187</v>
      </c>
      <c r="P94" s="83" t="s">
        <v>56</v>
      </c>
      <c r="Q94" s="128">
        <v>150</v>
      </c>
      <c r="R94" s="88" t="s">
        <v>187</v>
      </c>
      <c r="S94" s="71" t="s">
        <v>248</v>
      </c>
      <c r="T94" s="75" t="s">
        <v>65</v>
      </c>
      <c r="U94" s="133"/>
      <c r="V94" s="85" t="s">
        <v>57</v>
      </c>
      <c r="W94" s="86" t="s">
        <v>57</v>
      </c>
      <c r="X94" s="67" t="s">
        <v>72</v>
      </c>
      <c r="Y94" s="87" t="s">
        <v>205</v>
      </c>
    </row>
    <row r="95" spans="2:25" ht="57.6" x14ac:dyDescent="0.3">
      <c r="B95" s="73" t="s">
        <v>168</v>
      </c>
      <c r="C95" s="125" t="s">
        <v>346</v>
      </c>
      <c r="D95" s="125" t="s">
        <v>272</v>
      </c>
      <c r="E95" s="69" t="s">
        <v>69</v>
      </c>
      <c r="F95" s="126">
        <v>13</v>
      </c>
      <c r="G95" s="127" t="s">
        <v>273</v>
      </c>
      <c r="H95" s="78" t="s">
        <v>78</v>
      </c>
      <c r="I95" s="130" t="s">
        <v>171</v>
      </c>
      <c r="J95" s="80" t="s">
        <v>296</v>
      </c>
      <c r="K95" s="131">
        <v>45087</v>
      </c>
      <c r="L95" s="75" t="s">
        <v>58</v>
      </c>
      <c r="M95" s="70" t="s">
        <v>172</v>
      </c>
      <c r="N95" s="161" t="s">
        <v>203</v>
      </c>
      <c r="O95" s="63" t="s">
        <v>183</v>
      </c>
      <c r="P95" s="83" t="s">
        <v>56</v>
      </c>
      <c r="Q95" s="128">
        <v>5</v>
      </c>
      <c r="R95" s="88" t="s">
        <v>183</v>
      </c>
      <c r="S95" s="71" t="s">
        <v>249</v>
      </c>
      <c r="T95" s="75" t="s">
        <v>65</v>
      </c>
      <c r="U95" s="133"/>
      <c r="V95" s="85" t="s">
        <v>57</v>
      </c>
      <c r="W95" s="86" t="s">
        <v>57</v>
      </c>
      <c r="X95" s="67" t="s">
        <v>72</v>
      </c>
      <c r="Y95" s="87" t="s">
        <v>205</v>
      </c>
    </row>
    <row r="96" spans="2:25" ht="57.6" x14ac:dyDescent="0.3">
      <c r="B96" s="73" t="s">
        <v>168</v>
      </c>
      <c r="C96" s="125" t="s">
        <v>346</v>
      </c>
      <c r="D96" s="125" t="s">
        <v>272</v>
      </c>
      <c r="E96" s="69" t="s">
        <v>69</v>
      </c>
      <c r="F96" s="126">
        <v>13</v>
      </c>
      <c r="G96" s="127" t="s">
        <v>273</v>
      </c>
      <c r="H96" s="78" t="s">
        <v>78</v>
      </c>
      <c r="I96" s="130" t="s">
        <v>171</v>
      </c>
      <c r="J96" s="80" t="s">
        <v>296</v>
      </c>
      <c r="K96" s="131">
        <v>45087</v>
      </c>
      <c r="L96" s="75" t="s">
        <v>58</v>
      </c>
      <c r="M96" s="70" t="s">
        <v>172</v>
      </c>
      <c r="N96" s="161" t="s">
        <v>203</v>
      </c>
      <c r="O96" s="138" t="s">
        <v>274</v>
      </c>
      <c r="P96" s="83" t="s">
        <v>76</v>
      </c>
      <c r="Q96" s="97">
        <v>8</v>
      </c>
      <c r="R96" s="64" t="s">
        <v>274</v>
      </c>
      <c r="S96" s="71" t="s">
        <v>275</v>
      </c>
      <c r="T96" s="75" t="s">
        <v>65</v>
      </c>
      <c r="U96" s="133"/>
      <c r="V96" s="85" t="s">
        <v>57</v>
      </c>
      <c r="W96" s="86" t="s">
        <v>57</v>
      </c>
      <c r="X96" s="67" t="s">
        <v>72</v>
      </c>
      <c r="Y96" s="87" t="s">
        <v>205</v>
      </c>
    </row>
    <row r="97" spans="2:25" ht="57.6" x14ac:dyDescent="0.3">
      <c r="B97" s="73" t="s">
        <v>168</v>
      </c>
      <c r="C97" s="125" t="s">
        <v>346</v>
      </c>
      <c r="D97" s="125" t="s">
        <v>272</v>
      </c>
      <c r="E97" s="69" t="s">
        <v>69</v>
      </c>
      <c r="F97" s="126">
        <v>13</v>
      </c>
      <c r="G97" s="127" t="s">
        <v>273</v>
      </c>
      <c r="H97" s="78" t="s">
        <v>78</v>
      </c>
      <c r="I97" s="130" t="s">
        <v>171</v>
      </c>
      <c r="J97" s="80" t="s">
        <v>296</v>
      </c>
      <c r="K97" s="131">
        <v>45087</v>
      </c>
      <c r="L97" s="75" t="s">
        <v>58</v>
      </c>
      <c r="M97" s="70" t="s">
        <v>172</v>
      </c>
      <c r="N97" s="161" t="s">
        <v>203</v>
      </c>
      <c r="O97" s="138" t="s">
        <v>276</v>
      </c>
      <c r="P97" s="83" t="s">
        <v>76</v>
      </c>
      <c r="Q97" s="68">
        <v>8</v>
      </c>
      <c r="R97" s="64" t="s">
        <v>276</v>
      </c>
      <c r="S97" s="71" t="s">
        <v>277</v>
      </c>
      <c r="T97" s="75" t="s">
        <v>65</v>
      </c>
      <c r="U97" s="133"/>
      <c r="V97" s="85" t="s">
        <v>57</v>
      </c>
      <c r="W97" s="86" t="s">
        <v>57</v>
      </c>
      <c r="X97" s="67" t="s">
        <v>72</v>
      </c>
      <c r="Y97" s="87" t="s">
        <v>205</v>
      </c>
    </row>
    <row r="98" spans="2:25" ht="57.6" x14ac:dyDescent="0.3">
      <c r="B98" s="73" t="s">
        <v>168</v>
      </c>
      <c r="C98" s="125" t="s">
        <v>346</v>
      </c>
      <c r="D98" s="125" t="s">
        <v>272</v>
      </c>
      <c r="E98" s="69" t="s">
        <v>69</v>
      </c>
      <c r="F98" s="126">
        <v>13</v>
      </c>
      <c r="G98" s="127" t="s">
        <v>273</v>
      </c>
      <c r="H98" s="78" t="s">
        <v>78</v>
      </c>
      <c r="I98" s="130" t="s">
        <v>171</v>
      </c>
      <c r="J98" s="80" t="s">
        <v>296</v>
      </c>
      <c r="K98" s="131">
        <v>45087</v>
      </c>
      <c r="L98" s="75" t="s">
        <v>58</v>
      </c>
      <c r="M98" s="70" t="s">
        <v>172</v>
      </c>
      <c r="N98" s="161" t="s">
        <v>203</v>
      </c>
      <c r="O98" s="64" t="s">
        <v>278</v>
      </c>
      <c r="P98" s="83" t="s">
        <v>76</v>
      </c>
      <c r="Q98" s="68">
        <v>8</v>
      </c>
      <c r="R98" s="64" t="s">
        <v>278</v>
      </c>
      <c r="S98" s="71" t="s">
        <v>279</v>
      </c>
      <c r="T98" s="75" t="s">
        <v>65</v>
      </c>
      <c r="U98" s="133"/>
      <c r="V98" s="85" t="s">
        <v>57</v>
      </c>
      <c r="W98" s="86" t="s">
        <v>57</v>
      </c>
      <c r="X98" s="67" t="s">
        <v>72</v>
      </c>
      <c r="Y98" s="87" t="s">
        <v>205</v>
      </c>
    </row>
    <row r="99" spans="2:25" ht="100.8" x14ac:dyDescent="0.3">
      <c r="B99" s="156" t="s">
        <v>168</v>
      </c>
      <c r="C99" s="105" t="s">
        <v>347</v>
      </c>
      <c r="D99" s="105" t="s">
        <v>280</v>
      </c>
      <c r="E99" s="106" t="s">
        <v>69</v>
      </c>
      <c r="F99" s="107">
        <v>348</v>
      </c>
      <c r="G99" s="108" t="s">
        <v>281</v>
      </c>
      <c r="H99" s="109" t="s">
        <v>78</v>
      </c>
      <c r="I99" s="148" t="s">
        <v>171</v>
      </c>
      <c r="J99" s="111" t="s">
        <v>296</v>
      </c>
      <c r="K99" s="149">
        <v>45087</v>
      </c>
      <c r="L99" s="113" t="s">
        <v>58</v>
      </c>
      <c r="M99" s="114" t="s">
        <v>172</v>
      </c>
      <c r="N99" s="150" t="s">
        <v>203</v>
      </c>
      <c r="O99" s="119" t="s">
        <v>179</v>
      </c>
      <c r="P99" s="117" t="s">
        <v>56</v>
      </c>
      <c r="Q99" s="122">
        <v>35</v>
      </c>
      <c r="R99" s="119" t="s">
        <v>179</v>
      </c>
      <c r="S99" s="120" t="s">
        <v>180</v>
      </c>
      <c r="T99" s="113" t="s">
        <v>65</v>
      </c>
      <c r="U99" s="159"/>
      <c r="V99" s="151" t="s">
        <v>57</v>
      </c>
      <c r="W99" s="152" t="s">
        <v>57</v>
      </c>
      <c r="X99" s="122" t="s">
        <v>72</v>
      </c>
      <c r="Y99" s="123" t="s">
        <v>282</v>
      </c>
    </row>
    <row r="100" spans="2:25" ht="100.8" x14ac:dyDescent="0.3">
      <c r="B100" s="73" t="s">
        <v>168</v>
      </c>
      <c r="C100" s="125" t="s">
        <v>347</v>
      </c>
      <c r="D100" s="125" t="s">
        <v>280</v>
      </c>
      <c r="E100" s="69" t="s">
        <v>69</v>
      </c>
      <c r="F100" s="126">
        <v>348</v>
      </c>
      <c r="G100" s="137" t="s">
        <v>281</v>
      </c>
      <c r="H100" s="78" t="s">
        <v>78</v>
      </c>
      <c r="I100" s="130" t="s">
        <v>171</v>
      </c>
      <c r="J100" s="80" t="s">
        <v>296</v>
      </c>
      <c r="K100" s="131">
        <v>45087</v>
      </c>
      <c r="L100" s="75" t="s">
        <v>58</v>
      </c>
      <c r="M100" s="70" t="s">
        <v>172</v>
      </c>
      <c r="N100" s="161" t="s">
        <v>203</v>
      </c>
      <c r="O100" s="64" t="s">
        <v>181</v>
      </c>
      <c r="P100" s="83" t="s">
        <v>56</v>
      </c>
      <c r="Q100" s="68">
        <v>10</v>
      </c>
      <c r="R100" s="64" t="s">
        <v>181</v>
      </c>
      <c r="S100" s="71" t="s">
        <v>182</v>
      </c>
      <c r="T100" s="75" t="s">
        <v>65</v>
      </c>
      <c r="U100" s="133"/>
      <c r="V100" s="85" t="s">
        <v>57</v>
      </c>
      <c r="W100" s="86" t="s">
        <v>57</v>
      </c>
      <c r="X100" s="67" t="s">
        <v>72</v>
      </c>
      <c r="Y100" s="87" t="s">
        <v>282</v>
      </c>
    </row>
    <row r="101" spans="2:25" s="124" customFormat="1" ht="139.5" customHeight="1" x14ac:dyDescent="0.3">
      <c r="B101" s="73" t="s">
        <v>168</v>
      </c>
      <c r="C101" s="125" t="s">
        <v>347</v>
      </c>
      <c r="D101" s="125" t="s">
        <v>280</v>
      </c>
      <c r="E101" s="69" t="s">
        <v>69</v>
      </c>
      <c r="F101" s="126">
        <v>348</v>
      </c>
      <c r="G101" s="137" t="s">
        <v>281</v>
      </c>
      <c r="H101" s="78" t="s">
        <v>78</v>
      </c>
      <c r="I101" s="130" t="s">
        <v>171</v>
      </c>
      <c r="J101" s="80" t="s">
        <v>296</v>
      </c>
      <c r="K101" s="131">
        <v>45087</v>
      </c>
      <c r="L101" s="75" t="s">
        <v>58</v>
      </c>
      <c r="M101" s="70" t="s">
        <v>172</v>
      </c>
      <c r="N101" s="161" t="s">
        <v>203</v>
      </c>
      <c r="O101" s="138" t="s">
        <v>183</v>
      </c>
      <c r="P101" s="83" t="s">
        <v>56</v>
      </c>
      <c r="Q101" s="128">
        <v>35</v>
      </c>
      <c r="R101" s="64" t="s">
        <v>183</v>
      </c>
      <c r="S101" s="71" t="s">
        <v>184</v>
      </c>
      <c r="T101" s="75" t="s">
        <v>65</v>
      </c>
      <c r="U101" s="133"/>
      <c r="V101" s="85" t="s">
        <v>57</v>
      </c>
      <c r="W101" s="86" t="s">
        <v>57</v>
      </c>
      <c r="X101" s="67" t="s">
        <v>72</v>
      </c>
      <c r="Y101" s="87" t="s">
        <v>282</v>
      </c>
    </row>
    <row r="102" spans="2:25" ht="120" customHeight="1" x14ac:dyDescent="0.3">
      <c r="B102" s="73" t="s">
        <v>168</v>
      </c>
      <c r="C102" s="125" t="s">
        <v>347</v>
      </c>
      <c r="D102" s="125" t="s">
        <v>280</v>
      </c>
      <c r="E102" s="69" t="s">
        <v>69</v>
      </c>
      <c r="F102" s="126">
        <v>348</v>
      </c>
      <c r="G102" s="137" t="s">
        <v>281</v>
      </c>
      <c r="H102" s="78" t="s">
        <v>78</v>
      </c>
      <c r="I102" s="130" t="s">
        <v>171</v>
      </c>
      <c r="J102" s="80" t="s">
        <v>296</v>
      </c>
      <c r="K102" s="131">
        <v>45087</v>
      </c>
      <c r="L102" s="75" t="s">
        <v>58</v>
      </c>
      <c r="M102" s="70" t="s">
        <v>172</v>
      </c>
      <c r="N102" s="161" t="s">
        <v>203</v>
      </c>
      <c r="O102" s="64" t="s">
        <v>185</v>
      </c>
      <c r="P102" s="83" t="s">
        <v>56</v>
      </c>
      <c r="Q102" s="97">
        <v>10</v>
      </c>
      <c r="R102" s="64" t="s">
        <v>185</v>
      </c>
      <c r="S102" s="71" t="s">
        <v>283</v>
      </c>
      <c r="T102" s="75" t="s">
        <v>65</v>
      </c>
      <c r="U102" s="133"/>
      <c r="V102" s="85" t="s">
        <v>57</v>
      </c>
      <c r="W102" s="86" t="s">
        <v>57</v>
      </c>
      <c r="X102" s="67" t="s">
        <v>72</v>
      </c>
      <c r="Y102" s="87" t="s">
        <v>282</v>
      </c>
    </row>
    <row r="103" spans="2:25" ht="142.5" customHeight="1" x14ac:dyDescent="0.3">
      <c r="B103" s="73" t="s">
        <v>168</v>
      </c>
      <c r="C103" s="125" t="s">
        <v>347</v>
      </c>
      <c r="D103" s="125" t="s">
        <v>280</v>
      </c>
      <c r="E103" s="69" t="s">
        <v>69</v>
      </c>
      <c r="F103" s="126">
        <v>348</v>
      </c>
      <c r="G103" s="137" t="s">
        <v>281</v>
      </c>
      <c r="H103" s="78" t="s">
        <v>78</v>
      </c>
      <c r="I103" s="130" t="s">
        <v>171</v>
      </c>
      <c r="J103" s="80" t="s">
        <v>296</v>
      </c>
      <c r="K103" s="131">
        <v>45087</v>
      </c>
      <c r="L103" s="75" t="s">
        <v>58</v>
      </c>
      <c r="M103" s="70" t="s">
        <v>172</v>
      </c>
      <c r="N103" s="161" t="s">
        <v>203</v>
      </c>
      <c r="O103" s="88" t="s">
        <v>187</v>
      </c>
      <c r="P103" s="83" t="s">
        <v>56</v>
      </c>
      <c r="Q103" s="97">
        <v>50</v>
      </c>
      <c r="R103" s="88" t="s">
        <v>187</v>
      </c>
      <c r="S103" s="71" t="s">
        <v>284</v>
      </c>
      <c r="T103" s="75" t="s">
        <v>65</v>
      </c>
      <c r="U103" s="133"/>
      <c r="V103" s="85" t="s">
        <v>57</v>
      </c>
      <c r="W103" s="86" t="s">
        <v>57</v>
      </c>
      <c r="X103" s="67" t="s">
        <v>72</v>
      </c>
      <c r="Y103" s="87" t="s">
        <v>282</v>
      </c>
    </row>
    <row r="104" spans="2:25" ht="120" customHeight="1" x14ac:dyDescent="0.3">
      <c r="B104" s="73" t="s">
        <v>168</v>
      </c>
      <c r="C104" s="125" t="s">
        <v>347</v>
      </c>
      <c r="D104" s="125" t="s">
        <v>280</v>
      </c>
      <c r="E104" s="69" t="s">
        <v>69</v>
      </c>
      <c r="F104" s="126">
        <v>348</v>
      </c>
      <c r="G104" s="137" t="s">
        <v>281</v>
      </c>
      <c r="H104" s="78" t="s">
        <v>78</v>
      </c>
      <c r="I104" s="130" t="s">
        <v>171</v>
      </c>
      <c r="J104" s="80" t="s">
        <v>296</v>
      </c>
      <c r="K104" s="131">
        <v>45087</v>
      </c>
      <c r="L104" s="75" t="s">
        <v>58</v>
      </c>
      <c r="M104" s="70" t="s">
        <v>172</v>
      </c>
      <c r="N104" s="161" t="s">
        <v>203</v>
      </c>
      <c r="O104" s="64" t="s">
        <v>285</v>
      </c>
      <c r="P104" s="83" t="s">
        <v>56</v>
      </c>
      <c r="Q104" s="97">
        <v>100</v>
      </c>
      <c r="R104" s="64" t="s">
        <v>285</v>
      </c>
      <c r="S104" s="66" t="s">
        <v>286</v>
      </c>
      <c r="T104" s="75" t="s">
        <v>65</v>
      </c>
      <c r="U104" s="133"/>
      <c r="V104" s="85" t="s">
        <v>57</v>
      </c>
      <c r="W104" s="86" t="s">
        <v>57</v>
      </c>
      <c r="X104" s="67" t="s">
        <v>72</v>
      </c>
      <c r="Y104" s="87" t="s">
        <v>282</v>
      </c>
    </row>
    <row r="105" spans="2:25" ht="117.75" customHeight="1" x14ac:dyDescent="0.3">
      <c r="B105" s="73" t="s">
        <v>168</v>
      </c>
      <c r="C105" s="125" t="s">
        <v>347</v>
      </c>
      <c r="D105" s="125" t="s">
        <v>280</v>
      </c>
      <c r="E105" s="69" t="s">
        <v>69</v>
      </c>
      <c r="F105" s="126">
        <v>348</v>
      </c>
      <c r="G105" s="137" t="s">
        <v>281</v>
      </c>
      <c r="H105" s="78" t="s">
        <v>78</v>
      </c>
      <c r="I105" s="130" t="s">
        <v>171</v>
      </c>
      <c r="J105" s="80" t="s">
        <v>296</v>
      </c>
      <c r="K105" s="131">
        <v>45087</v>
      </c>
      <c r="L105" s="75" t="s">
        <v>58</v>
      </c>
      <c r="M105" s="70" t="s">
        <v>172</v>
      </c>
      <c r="N105" s="161" t="s">
        <v>203</v>
      </c>
      <c r="O105" s="138" t="s">
        <v>287</v>
      </c>
      <c r="P105" s="83" t="s">
        <v>56</v>
      </c>
      <c r="Q105" s="97">
        <v>100</v>
      </c>
      <c r="R105" s="64" t="s">
        <v>287</v>
      </c>
      <c r="S105" s="184" t="s">
        <v>288</v>
      </c>
      <c r="T105" s="75" t="s">
        <v>65</v>
      </c>
      <c r="U105" s="133"/>
      <c r="V105" s="85" t="s">
        <v>57</v>
      </c>
      <c r="W105" s="86" t="s">
        <v>57</v>
      </c>
      <c r="X105" s="67" t="s">
        <v>72</v>
      </c>
      <c r="Y105" s="87" t="s">
        <v>282</v>
      </c>
    </row>
    <row r="106" spans="2:25" ht="123.75" customHeight="1" x14ac:dyDescent="0.3">
      <c r="B106" s="73" t="s">
        <v>168</v>
      </c>
      <c r="C106" s="125" t="s">
        <v>347</v>
      </c>
      <c r="D106" s="125" t="s">
        <v>280</v>
      </c>
      <c r="E106" s="69" t="s">
        <v>69</v>
      </c>
      <c r="F106" s="126">
        <v>348</v>
      </c>
      <c r="G106" s="137" t="s">
        <v>281</v>
      </c>
      <c r="H106" s="78" t="s">
        <v>78</v>
      </c>
      <c r="I106" s="130" t="s">
        <v>171</v>
      </c>
      <c r="J106" s="80" t="s">
        <v>296</v>
      </c>
      <c r="K106" s="131">
        <v>45087</v>
      </c>
      <c r="L106" s="75" t="s">
        <v>58</v>
      </c>
      <c r="M106" s="70" t="s">
        <v>172</v>
      </c>
      <c r="N106" s="161" t="s">
        <v>203</v>
      </c>
      <c r="O106" s="64" t="s">
        <v>289</v>
      </c>
      <c r="P106" s="83" t="s">
        <v>64</v>
      </c>
      <c r="Q106" s="68">
        <v>50</v>
      </c>
      <c r="R106" s="64" t="s">
        <v>289</v>
      </c>
      <c r="S106" s="187" t="s">
        <v>300</v>
      </c>
      <c r="T106" s="75" t="s">
        <v>65</v>
      </c>
      <c r="U106" s="133"/>
      <c r="V106" s="85" t="s">
        <v>57</v>
      </c>
      <c r="W106" s="86" t="s">
        <v>57</v>
      </c>
      <c r="X106" s="67" t="s">
        <v>72</v>
      </c>
      <c r="Y106" s="87" t="s">
        <v>282</v>
      </c>
    </row>
    <row r="107" spans="2:25" ht="131.25" customHeight="1" x14ac:dyDescent="0.3">
      <c r="B107" s="73" t="s">
        <v>168</v>
      </c>
      <c r="C107" s="125" t="s">
        <v>347</v>
      </c>
      <c r="D107" s="125" t="s">
        <v>280</v>
      </c>
      <c r="E107" s="69" t="s">
        <v>69</v>
      </c>
      <c r="F107" s="126">
        <v>348</v>
      </c>
      <c r="G107" s="137" t="s">
        <v>281</v>
      </c>
      <c r="H107" s="78" t="s">
        <v>78</v>
      </c>
      <c r="I107" s="130" t="s">
        <v>171</v>
      </c>
      <c r="J107" s="80" t="s">
        <v>296</v>
      </c>
      <c r="K107" s="131">
        <v>45087</v>
      </c>
      <c r="L107" s="75" t="s">
        <v>58</v>
      </c>
      <c r="M107" s="70" t="s">
        <v>172</v>
      </c>
      <c r="N107" s="161" t="s">
        <v>203</v>
      </c>
      <c r="O107" s="64" t="s">
        <v>290</v>
      </c>
      <c r="P107" s="83" t="s">
        <v>56</v>
      </c>
      <c r="Q107" s="128">
        <v>50</v>
      </c>
      <c r="R107" s="64" t="s">
        <v>290</v>
      </c>
      <c r="S107" s="66" t="s">
        <v>291</v>
      </c>
      <c r="T107" s="75" t="s">
        <v>65</v>
      </c>
      <c r="U107" s="133"/>
      <c r="V107" s="85" t="s">
        <v>57</v>
      </c>
      <c r="W107" s="86" t="s">
        <v>57</v>
      </c>
      <c r="X107" s="67" t="s">
        <v>72</v>
      </c>
      <c r="Y107" s="87" t="s">
        <v>282</v>
      </c>
    </row>
    <row r="108" spans="2:25" ht="136.5" customHeight="1" x14ac:dyDescent="0.3">
      <c r="B108" s="73" t="s">
        <v>168</v>
      </c>
      <c r="C108" s="125" t="s">
        <v>347</v>
      </c>
      <c r="D108" s="125" t="s">
        <v>280</v>
      </c>
      <c r="E108" s="69" t="s">
        <v>69</v>
      </c>
      <c r="F108" s="126">
        <v>348</v>
      </c>
      <c r="G108" s="137" t="s">
        <v>281</v>
      </c>
      <c r="H108" s="78" t="s">
        <v>78</v>
      </c>
      <c r="I108" s="130" t="s">
        <v>171</v>
      </c>
      <c r="J108" s="80" t="s">
        <v>296</v>
      </c>
      <c r="K108" s="131">
        <v>45087</v>
      </c>
      <c r="L108" s="75" t="s">
        <v>58</v>
      </c>
      <c r="M108" s="70" t="s">
        <v>172</v>
      </c>
      <c r="N108" s="161" t="s">
        <v>203</v>
      </c>
      <c r="O108" s="64" t="s">
        <v>292</v>
      </c>
      <c r="P108" s="83" t="s">
        <v>56</v>
      </c>
      <c r="Q108" s="128">
        <v>35</v>
      </c>
      <c r="R108" s="64" t="s">
        <v>292</v>
      </c>
      <c r="S108" s="71" t="s">
        <v>293</v>
      </c>
      <c r="T108" s="75" t="s">
        <v>65</v>
      </c>
      <c r="U108" s="133"/>
      <c r="V108" s="85" t="s">
        <v>57</v>
      </c>
      <c r="W108" s="86" t="s">
        <v>57</v>
      </c>
      <c r="X108" s="67" t="s">
        <v>72</v>
      </c>
      <c r="Y108" s="87" t="s">
        <v>282</v>
      </c>
    </row>
    <row r="109" spans="2:25" ht="139.5" customHeight="1" x14ac:dyDescent="0.3">
      <c r="B109" s="73" t="s">
        <v>168</v>
      </c>
      <c r="C109" s="125" t="s">
        <v>347</v>
      </c>
      <c r="D109" s="125" t="s">
        <v>280</v>
      </c>
      <c r="E109" s="69" t="s">
        <v>69</v>
      </c>
      <c r="F109" s="126">
        <v>348</v>
      </c>
      <c r="G109" s="137" t="s">
        <v>281</v>
      </c>
      <c r="H109" s="78" t="s">
        <v>78</v>
      </c>
      <c r="I109" s="130" t="s">
        <v>171</v>
      </c>
      <c r="J109" s="80" t="s">
        <v>296</v>
      </c>
      <c r="K109" s="131">
        <v>45087</v>
      </c>
      <c r="L109" s="75" t="s">
        <v>58</v>
      </c>
      <c r="M109" s="70" t="s">
        <v>172</v>
      </c>
      <c r="N109" s="161" t="s">
        <v>203</v>
      </c>
      <c r="O109" s="64" t="s">
        <v>294</v>
      </c>
      <c r="P109" s="83" t="s">
        <v>56</v>
      </c>
      <c r="Q109" s="128">
        <v>10</v>
      </c>
      <c r="R109" s="64" t="s">
        <v>294</v>
      </c>
      <c r="S109" s="71" t="s">
        <v>295</v>
      </c>
      <c r="T109" s="75" t="s">
        <v>65</v>
      </c>
      <c r="U109" s="133"/>
      <c r="V109" s="85" t="s">
        <v>57</v>
      </c>
      <c r="W109" s="86" t="s">
        <v>57</v>
      </c>
      <c r="X109" s="67" t="s">
        <v>72</v>
      </c>
      <c r="Y109" s="87" t="s">
        <v>282</v>
      </c>
    </row>
    <row r="115" spans="5:5" x14ac:dyDescent="0.3">
      <c r="E115" s="245"/>
    </row>
  </sheetData>
  <mergeCells count="11">
    <mergeCell ref="B6:Y6"/>
    <mergeCell ref="B8:I8"/>
    <mergeCell ref="J8:N8"/>
    <mergeCell ref="O8:U8"/>
    <mergeCell ref="V8:Y8"/>
    <mergeCell ref="B4:Y4"/>
    <mergeCell ref="B1:C1"/>
    <mergeCell ref="D1:X1"/>
    <mergeCell ref="Y1:Y2"/>
    <mergeCell ref="B2:C2"/>
    <mergeCell ref="D2:X2"/>
  </mergeCells>
  <hyperlinks>
    <hyperlink ref="I12" r:id="rId1" xr:uid="{00000000-0004-0000-0000-000000000000}"/>
    <hyperlink ref="I13:I18" r:id="rId2" display="nelson.valderrama@medellin.gov.co" xr:uid="{00000000-0004-0000-0000-000001000000}"/>
    <hyperlink ref="I10" r:id="rId3" xr:uid="{00000000-0004-0000-0000-000002000000}"/>
    <hyperlink ref="I11" r:id="rId4" xr:uid="{00000000-0004-0000-0000-000003000000}"/>
    <hyperlink ref="I19:I23" r:id="rId5" display="nelson.valderrama@medellin.gov.co" xr:uid="{00000000-0004-0000-0000-000004000000}"/>
    <hyperlink ref="I28:I31" r:id="rId6" display="nelson.valderrama@medellin.gov.co" xr:uid="{00000000-0004-0000-0000-000005000000}"/>
    <hyperlink ref="I14:I15" r:id="rId7" display="nelson.valderrama@medellin.gov.co" xr:uid="{00000000-0004-0000-0000-000006000000}"/>
    <hyperlink ref="I16" r:id="rId8" xr:uid="{00000000-0004-0000-0000-000007000000}"/>
    <hyperlink ref="I24" r:id="rId9" xr:uid="{00000000-0004-0000-0000-000008000000}"/>
  </hyperlinks>
  <pageMargins left="0.7" right="0.7" top="0.75" bottom="0.75" header="0.3" footer="0.3"/>
  <pageSetup paperSize="9" orientation="portrait" r:id="rId10"/>
  <drawing r:id="rId11"/>
  <tableParts count="1">
    <tablePart r:id="rId1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'Z:\20820-S-PTEC\U-Form-InstrGest\Cmn-UFIG\INSTRUMENTOS DE PLANIFICACION\Macroproyectos\Modificación Macro Río 2023\Sur\AIE_MEDRio_Sur\06_Documentos\Excel\[DiccionarioDatosGeograficos_AIEMEDRioSur_Formulacion.xlsx]xx_Listas'!#REF!</xm:f>
          </x14:formula1>
          <xm:sqref>E10:E109 V10:X109 L10:L109 J10:J109 H10:H109 T10:T109 P10:P109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1"/>
  <sheetViews>
    <sheetView zoomScale="80" zoomScaleNormal="80" workbookViewId="0">
      <selection activeCell="B50" sqref="B50"/>
    </sheetView>
  </sheetViews>
  <sheetFormatPr baseColWidth="10" defaultColWidth="10.8984375" defaultRowHeight="15.6" x14ac:dyDescent="0.3"/>
  <cols>
    <col min="1" max="1" width="2.3984375" style="7" customWidth="1"/>
    <col min="2" max="2" width="28.59765625" style="7" customWidth="1"/>
    <col min="3" max="3" width="23" style="7" bestFit="1" customWidth="1"/>
    <col min="4" max="4" width="17" style="7" customWidth="1"/>
    <col min="5" max="5" width="31.3984375" style="7" customWidth="1"/>
    <col min="6" max="6" width="12.5" style="7" customWidth="1"/>
    <col min="7" max="7" width="22.8984375" style="7" bestFit="1" customWidth="1"/>
    <col min="8" max="8" width="34.8984375" style="7" customWidth="1"/>
    <col min="9" max="16384" width="10.8984375" style="7"/>
  </cols>
  <sheetData>
    <row r="1" spans="2:8" ht="30" customHeight="1" x14ac:dyDescent="0.3">
      <c r="B1" s="21" t="s">
        <v>0</v>
      </c>
      <c r="C1" s="222" t="s">
        <v>1</v>
      </c>
      <c r="D1" s="223"/>
      <c r="E1" s="223"/>
      <c r="F1" s="223"/>
      <c r="G1" s="224"/>
      <c r="H1" s="228"/>
    </row>
    <row r="2" spans="2:8" ht="50.1" customHeight="1" x14ac:dyDescent="0.3">
      <c r="B2" s="21" t="s">
        <v>2</v>
      </c>
      <c r="C2" s="225" t="s">
        <v>3</v>
      </c>
      <c r="D2" s="226"/>
      <c r="E2" s="226"/>
      <c r="F2" s="226"/>
      <c r="G2" s="227"/>
      <c r="H2" s="229"/>
    </row>
    <row r="3" spans="2:8" ht="12" customHeight="1" x14ac:dyDescent="0.3"/>
    <row r="4" spans="2:8" ht="18.75" customHeight="1" x14ac:dyDescent="0.35">
      <c r="B4" s="216" t="s">
        <v>4</v>
      </c>
      <c r="C4" s="216"/>
      <c r="D4" s="216"/>
      <c r="E4" s="216"/>
      <c r="F4" s="216"/>
      <c r="G4" s="216"/>
      <c r="H4" s="216"/>
    </row>
    <row r="5" spans="2:8" ht="8.1" customHeight="1" x14ac:dyDescent="0.3"/>
    <row r="6" spans="2:8" ht="18.75" customHeight="1" x14ac:dyDescent="0.35">
      <c r="B6" s="216" t="s">
        <v>5</v>
      </c>
      <c r="C6" s="216"/>
      <c r="D6" s="216"/>
      <c r="E6" s="216"/>
      <c r="F6" s="216"/>
      <c r="G6" s="216"/>
      <c r="H6" s="216"/>
    </row>
    <row r="7" spans="2:8" ht="8.1" customHeight="1" x14ac:dyDescent="0.3"/>
    <row r="8" spans="2:8" ht="27" customHeight="1" x14ac:dyDescent="0.3">
      <c r="B8" s="221" t="s">
        <v>35</v>
      </c>
      <c r="C8" s="221"/>
      <c r="D8" s="221"/>
      <c r="E8" s="221"/>
      <c r="F8" s="221"/>
      <c r="G8" s="221"/>
      <c r="H8" s="221"/>
    </row>
    <row r="9" spans="2:8" x14ac:dyDescent="0.3">
      <c r="B9" s="32" t="s">
        <v>36</v>
      </c>
      <c r="C9" s="33" t="s">
        <v>37</v>
      </c>
      <c r="D9" s="34" t="s">
        <v>38</v>
      </c>
      <c r="E9" s="33" t="s">
        <v>15</v>
      </c>
      <c r="F9" s="33" t="s">
        <v>39</v>
      </c>
      <c r="G9" s="33" t="s">
        <v>40</v>
      </c>
      <c r="H9" s="35" t="s">
        <v>41</v>
      </c>
    </row>
    <row r="10" spans="2:8" ht="15.9" customHeight="1" x14ac:dyDescent="0.3">
      <c r="B10" s="197" t="s">
        <v>313</v>
      </c>
      <c r="C10" s="11" t="s">
        <v>64</v>
      </c>
      <c r="D10" s="198"/>
      <c r="E10" s="199" t="s">
        <v>319</v>
      </c>
      <c r="F10" s="200">
        <v>1</v>
      </c>
      <c r="G10" s="201" t="s">
        <v>314</v>
      </c>
      <c r="H10" s="202" t="s">
        <v>314</v>
      </c>
    </row>
    <row r="11" spans="2:8" ht="15.9" customHeight="1" x14ac:dyDescent="0.3">
      <c r="B11" s="197" t="s">
        <v>313</v>
      </c>
      <c r="C11" s="11" t="s">
        <v>64</v>
      </c>
      <c r="D11" s="198"/>
      <c r="E11" s="199" t="s">
        <v>319</v>
      </c>
      <c r="F11" s="200">
        <v>2</v>
      </c>
      <c r="G11" s="201" t="s">
        <v>315</v>
      </c>
      <c r="H11" s="202" t="s">
        <v>315</v>
      </c>
    </row>
    <row r="12" spans="2:8" ht="15.9" customHeight="1" x14ac:dyDescent="0.3">
      <c r="B12" s="197" t="s">
        <v>313</v>
      </c>
      <c r="C12" s="11" t="s">
        <v>64</v>
      </c>
      <c r="D12" s="198"/>
      <c r="E12" s="199" t="s">
        <v>319</v>
      </c>
      <c r="F12" s="200">
        <v>3</v>
      </c>
      <c r="G12" s="201" t="s">
        <v>316</v>
      </c>
      <c r="H12" s="202" t="s">
        <v>316</v>
      </c>
    </row>
    <row r="13" spans="2:8" ht="15.9" customHeight="1" x14ac:dyDescent="0.3">
      <c r="B13" s="197" t="s">
        <v>313</v>
      </c>
      <c r="C13" s="11" t="s">
        <v>64</v>
      </c>
      <c r="D13" s="198"/>
      <c r="E13" s="199" t="s">
        <v>319</v>
      </c>
      <c r="F13" s="200">
        <v>4</v>
      </c>
      <c r="G13" s="201" t="s">
        <v>317</v>
      </c>
      <c r="H13" s="202" t="s">
        <v>317</v>
      </c>
    </row>
    <row r="14" spans="2:8" x14ac:dyDescent="0.3">
      <c r="B14" s="197" t="s">
        <v>313</v>
      </c>
      <c r="C14" s="11" t="s">
        <v>64</v>
      </c>
      <c r="D14" s="198"/>
      <c r="E14" s="199" t="s">
        <v>319</v>
      </c>
      <c r="F14" s="200">
        <v>5</v>
      </c>
      <c r="G14" s="201" t="s">
        <v>318</v>
      </c>
      <c r="H14" s="202" t="s">
        <v>318</v>
      </c>
    </row>
    <row r="15" spans="2:8" x14ac:dyDescent="0.3">
      <c r="B15" s="27"/>
      <c r="C15" s="11" t="s">
        <v>34</v>
      </c>
      <c r="D15" s="11"/>
      <c r="E15" s="14"/>
      <c r="F15" s="15"/>
      <c r="G15" s="14"/>
      <c r="H15" s="29"/>
    </row>
    <row r="16" spans="2:8" x14ac:dyDescent="0.3">
      <c r="B16" s="27"/>
      <c r="C16" s="11" t="s">
        <v>34</v>
      </c>
      <c r="D16" s="16"/>
      <c r="E16" s="17"/>
      <c r="F16" s="15"/>
      <c r="G16" s="14"/>
      <c r="H16" s="29"/>
    </row>
    <row r="17" spans="2:8" x14ac:dyDescent="0.3">
      <c r="B17" s="27"/>
      <c r="C17" s="11" t="s">
        <v>34</v>
      </c>
      <c r="D17" s="11"/>
      <c r="E17" s="13"/>
      <c r="F17" s="15"/>
      <c r="G17" s="14"/>
      <c r="H17" s="31"/>
    </row>
    <row r="18" spans="2:8" x14ac:dyDescent="0.3">
      <c r="B18" s="27"/>
      <c r="C18" s="11" t="s">
        <v>34</v>
      </c>
      <c r="D18" s="11"/>
      <c r="E18" s="18"/>
      <c r="F18" s="15"/>
      <c r="G18" s="14"/>
      <c r="H18" s="30"/>
    </row>
    <row r="19" spans="2:8" x14ac:dyDescent="0.3">
      <c r="B19" s="27"/>
      <c r="C19" s="11" t="s">
        <v>34</v>
      </c>
      <c r="D19" s="11"/>
      <c r="E19" s="18"/>
      <c r="F19" s="15"/>
      <c r="G19" s="14"/>
      <c r="H19" s="30"/>
    </row>
    <row r="20" spans="2:8" x14ac:dyDescent="0.3">
      <c r="B20" s="27"/>
      <c r="C20" s="11" t="s">
        <v>34</v>
      </c>
      <c r="D20" s="11"/>
      <c r="E20" s="18"/>
      <c r="F20" s="15"/>
      <c r="G20" s="14"/>
      <c r="H20" s="30"/>
    </row>
    <row r="21" spans="2:8" x14ac:dyDescent="0.3">
      <c r="B21" s="27"/>
      <c r="C21" s="11" t="s">
        <v>34</v>
      </c>
      <c r="D21" s="11"/>
      <c r="E21" s="18"/>
      <c r="F21" s="15"/>
      <c r="G21" s="14"/>
      <c r="H21" s="30"/>
    </row>
    <row r="22" spans="2:8" x14ac:dyDescent="0.3">
      <c r="B22" s="27"/>
      <c r="C22" s="11" t="s">
        <v>34</v>
      </c>
      <c r="D22" s="11"/>
      <c r="E22" s="18"/>
      <c r="F22" s="15"/>
      <c r="G22" s="14"/>
      <c r="H22" s="30"/>
    </row>
    <row r="23" spans="2:8" x14ac:dyDescent="0.3">
      <c r="B23" s="27"/>
      <c r="C23" s="11" t="s">
        <v>34</v>
      </c>
      <c r="D23" s="11"/>
      <c r="E23" s="18"/>
      <c r="F23" s="15"/>
      <c r="G23" s="14"/>
      <c r="H23" s="30"/>
    </row>
    <row r="24" spans="2:8" x14ac:dyDescent="0.3">
      <c r="B24" s="27"/>
      <c r="C24" s="11" t="s">
        <v>34</v>
      </c>
      <c r="D24" s="11"/>
      <c r="E24" s="18"/>
      <c r="F24" s="15"/>
      <c r="G24" s="14"/>
      <c r="H24" s="30"/>
    </row>
    <row r="25" spans="2:8" x14ac:dyDescent="0.3">
      <c r="B25" s="27"/>
      <c r="C25" s="11" t="s">
        <v>34</v>
      </c>
      <c r="D25" s="11"/>
      <c r="E25" s="18"/>
      <c r="F25" s="15"/>
      <c r="G25" s="14"/>
      <c r="H25" s="30"/>
    </row>
    <row r="26" spans="2:8" x14ac:dyDescent="0.3">
      <c r="B26" s="27"/>
      <c r="C26" s="11" t="s">
        <v>34</v>
      </c>
      <c r="D26" s="11"/>
      <c r="E26" s="18"/>
      <c r="F26" s="15"/>
      <c r="G26" s="14"/>
      <c r="H26" s="30"/>
    </row>
    <row r="27" spans="2:8" x14ac:dyDescent="0.3">
      <c r="B27" s="27"/>
      <c r="C27" s="11" t="s">
        <v>34</v>
      </c>
      <c r="D27" s="11"/>
      <c r="E27" s="18"/>
      <c r="F27" s="15"/>
      <c r="G27" s="14"/>
      <c r="H27" s="30"/>
    </row>
    <row r="28" spans="2:8" x14ac:dyDescent="0.3">
      <c r="B28" s="27"/>
      <c r="C28" s="11" t="s">
        <v>34</v>
      </c>
      <c r="D28" s="11"/>
      <c r="E28" s="18"/>
      <c r="F28" s="15"/>
      <c r="G28" s="14"/>
      <c r="H28" s="30"/>
    </row>
    <row r="29" spans="2:8" x14ac:dyDescent="0.3">
      <c r="B29" s="27"/>
      <c r="C29" s="11" t="s">
        <v>34</v>
      </c>
      <c r="D29" s="11"/>
      <c r="E29" s="18"/>
      <c r="F29" s="15"/>
      <c r="G29" s="14"/>
      <c r="H29" s="30"/>
    </row>
    <row r="30" spans="2:8" x14ac:dyDescent="0.3">
      <c r="B30" s="27"/>
      <c r="C30" s="11" t="s">
        <v>34</v>
      </c>
      <c r="D30" s="11"/>
      <c r="E30" s="18"/>
      <c r="F30" s="15"/>
      <c r="G30" s="14"/>
      <c r="H30" s="30"/>
    </row>
    <row r="31" spans="2:8" x14ac:dyDescent="0.3">
      <c r="B31" s="36"/>
      <c r="C31" s="26" t="s">
        <v>34</v>
      </c>
      <c r="D31" s="26"/>
      <c r="E31" s="37"/>
      <c r="F31" s="38"/>
      <c r="G31" s="39"/>
      <c r="H31" s="40"/>
    </row>
  </sheetData>
  <mergeCells count="6">
    <mergeCell ref="B8:H8"/>
    <mergeCell ref="C1:G1"/>
    <mergeCell ref="C2:G2"/>
    <mergeCell ref="B4:H4"/>
    <mergeCell ref="B6:H6"/>
    <mergeCell ref="H1:H2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xx_Listas!$C$2:$C$5</xm:f>
          </x14:formula1>
          <xm:sqref>C10:C31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1"/>
  <sheetViews>
    <sheetView zoomScale="80" zoomScaleNormal="80" workbookViewId="0">
      <selection activeCell="B51" sqref="B51"/>
    </sheetView>
  </sheetViews>
  <sheetFormatPr baseColWidth="10" defaultColWidth="10.8984375" defaultRowHeight="15.6" x14ac:dyDescent="0.3"/>
  <cols>
    <col min="1" max="1" width="2.3984375" style="7" customWidth="1"/>
    <col min="2" max="2" width="28.59765625" style="7" customWidth="1"/>
    <col min="3" max="3" width="22.5" style="7" customWidth="1"/>
    <col min="4" max="4" width="17" style="7" customWidth="1"/>
    <col min="5" max="5" width="27.09765625" style="7" customWidth="1"/>
    <col min="6" max="6" width="13.5" style="7" customWidth="1"/>
    <col min="7" max="7" width="26.5" style="7" customWidth="1"/>
    <col min="8" max="8" width="21.59765625" style="7" customWidth="1"/>
    <col min="9" max="9" width="10.8984375" style="8"/>
    <col min="10" max="16384" width="10.8984375" style="7"/>
  </cols>
  <sheetData>
    <row r="1" spans="2:8" ht="30" customHeight="1" x14ac:dyDescent="0.3">
      <c r="B1" s="21" t="s">
        <v>0</v>
      </c>
      <c r="C1" s="231" t="s">
        <v>42</v>
      </c>
      <c r="D1" s="232"/>
      <c r="E1" s="232"/>
      <c r="F1" s="232"/>
      <c r="G1" s="233"/>
      <c r="H1" s="230"/>
    </row>
    <row r="2" spans="2:8" ht="50.1" customHeight="1" x14ac:dyDescent="0.3">
      <c r="B2" s="21" t="s">
        <v>2</v>
      </c>
      <c r="C2" s="225" t="s">
        <v>3</v>
      </c>
      <c r="D2" s="226"/>
      <c r="E2" s="226"/>
      <c r="F2" s="226"/>
      <c r="G2" s="227"/>
      <c r="H2" s="230"/>
    </row>
    <row r="3" spans="2:8" ht="8.1" customHeight="1" x14ac:dyDescent="0.3"/>
    <row r="4" spans="2:8" ht="18" customHeight="1" x14ac:dyDescent="0.35">
      <c r="B4" s="216" t="s">
        <v>4</v>
      </c>
      <c r="C4" s="216"/>
      <c r="D4" s="216"/>
      <c r="E4" s="216"/>
      <c r="F4" s="216"/>
      <c r="G4" s="216"/>
      <c r="H4" s="216"/>
    </row>
    <row r="5" spans="2:8" ht="8.1" customHeight="1" x14ac:dyDescent="0.3"/>
    <row r="6" spans="2:8" ht="18.75" customHeight="1" x14ac:dyDescent="0.35">
      <c r="B6" s="216" t="s">
        <v>5</v>
      </c>
      <c r="C6" s="216"/>
      <c r="D6" s="216"/>
      <c r="E6" s="216"/>
      <c r="F6" s="216"/>
      <c r="G6" s="216"/>
      <c r="H6" s="216"/>
    </row>
    <row r="7" spans="2:8" ht="8.1" customHeight="1" x14ac:dyDescent="0.3"/>
    <row r="8" spans="2:8" ht="21" customHeight="1" x14ac:dyDescent="0.3">
      <c r="B8" s="221" t="s">
        <v>43</v>
      </c>
      <c r="C8" s="221"/>
      <c r="D8" s="221"/>
      <c r="E8" s="221"/>
      <c r="F8" s="221"/>
      <c r="G8" s="221"/>
      <c r="H8" s="221"/>
    </row>
    <row r="9" spans="2:8" x14ac:dyDescent="0.3">
      <c r="B9" s="32" t="s">
        <v>44</v>
      </c>
      <c r="C9" s="33" t="s">
        <v>37</v>
      </c>
      <c r="D9" s="33" t="s">
        <v>38</v>
      </c>
      <c r="E9" s="33" t="s">
        <v>15</v>
      </c>
      <c r="F9" s="33" t="s">
        <v>39</v>
      </c>
      <c r="G9" s="33" t="s">
        <v>40</v>
      </c>
      <c r="H9" s="42" t="s">
        <v>41</v>
      </c>
    </row>
    <row r="10" spans="2:8" x14ac:dyDescent="0.3">
      <c r="B10" s="56"/>
      <c r="C10" s="11" t="s">
        <v>34</v>
      </c>
      <c r="D10" s="25"/>
      <c r="E10" s="57"/>
      <c r="F10" s="15"/>
      <c r="G10" s="14"/>
      <c r="H10" s="58"/>
    </row>
    <row r="11" spans="2:8" x14ac:dyDescent="0.3">
      <c r="B11" s="56"/>
      <c r="C11" s="11" t="s">
        <v>34</v>
      </c>
      <c r="D11" s="25"/>
      <c r="E11" s="57"/>
      <c r="F11" s="15"/>
      <c r="G11" s="14"/>
      <c r="H11" s="58"/>
    </row>
    <row r="12" spans="2:8" x14ac:dyDescent="0.3">
      <c r="B12" s="56"/>
      <c r="C12" s="11" t="s">
        <v>34</v>
      </c>
      <c r="D12" s="24"/>
      <c r="E12" s="59"/>
      <c r="F12" s="15"/>
      <c r="G12" s="14"/>
      <c r="H12" s="28"/>
    </row>
    <row r="13" spans="2:8" x14ac:dyDescent="0.3">
      <c r="B13" s="60"/>
      <c r="C13" s="11" t="s">
        <v>34</v>
      </c>
      <c r="D13" s="24"/>
      <c r="E13" s="55"/>
      <c r="F13" s="15"/>
      <c r="G13" s="14"/>
      <c r="H13" s="28"/>
    </row>
    <row r="14" spans="2:8" x14ac:dyDescent="0.3">
      <c r="B14" s="61"/>
      <c r="C14" s="11" t="s">
        <v>34</v>
      </c>
      <c r="D14" s="11"/>
      <c r="E14" s="12"/>
      <c r="F14" s="10"/>
      <c r="G14" s="11"/>
      <c r="H14" s="22"/>
    </row>
    <row r="15" spans="2:8" x14ac:dyDescent="0.3">
      <c r="B15" s="61"/>
      <c r="C15" s="11" t="s">
        <v>34</v>
      </c>
      <c r="D15" s="11"/>
      <c r="E15" s="12"/>
      <c r="F15" s="10"/>
      <c r="G15" s="11"/>
      <c r="H15" s="22"/>
    </row>
    <row r="16" spans="2:8" x14ac:dyDescent="0.3">
      <c r="B16" s="61"/>
      <c r="C16" s="11" t="s">
        <v>34</v>
      </c>
      <c r="D16" s="11"/>
      <c r="E16" s="12"/>
      <c r="F16" s="10"/>
      <c r="G16" s="11"/>
      <c r="H16" s="22"/>
    </row>
    <row r="17" spans="2:8" x14ac:dyDescent="0.3">
      <c r="B17" s="61"/>
      <c r="C17" s="11" t="s">
        <v>34</v>
      </c>
      <c r="D17" s="11"/>
      <c r="E17" s="12"/>
      <c r="F17" s="10"/>
      <c r="G17" s="11"/>
      <c r="H17" s="22"/>
    </row>
    <row r="18" spans="2:8" x14ac:dyDescent="0.3">
      <c r="B18" s="61"/>
      <c r="C18" s="11" t="s">
        <v>34</v>
      </c>
      <c r="D18" s="11"/>
      <c r="E18" s="12"/>
      <c r="F18" s="10"/>
      <c r="G18" s="11"/>
      <c r="H18" s="22"/>
    </row>
    <row r="19" spans="2:8" x14ac:dyDescent="0.3">
      <c r="B19" s="61"/>
      <c r="C19" s="11" t="s">
        <v>34</v>
      </c>
      <c r="D19" s="11"/>
      <c r="E19" s="12"/>
      <c r="F19" s="10"/>
      <c r="G19" s="11"/>
      <c r="H19" s="22"/>
    </row>
    <row r="20" spans="2:8" x14ac:dyDescent="0.3">
      <c r="B20" s="61"/>
      <c r="C20" s="11" t="s">
        <v>34</v>
      </c>
      <c r="D20" s="11"/>
      <c r="E20" s="12"/>
      <c r="F20" s="10"/>
      <c r="G20" s="11"/>
      <c r="H20" s="22"/>
    </row>
    <row r="21" spans="2:8" x14ac:dyDescent="0.3">
      <c r="B21" s="61"/>
      <c r="C21" s="11" t="s">
        <v>34</v>
      </c>
      <c r="D21" s="11"/>
      <c r="E21" s="12"/>
      <c r="F21" s="10"/>
      <c r="G21" s="11"/>
      <c r="H21" s="22"/>
    </row>
    <row r="22" spans="2:8" x14ac:dyDescent="0.3">
      <c r="B22" s="61"/>
      <c r="C22" s="11" t="s">
        <v>34</v>
      </c>
      <c r="D22" s="11"/>
      <c r="E22" s="12"/>
      <c r="F22" s="10"/>
      <c r="G22" s="11"/>
      <c r="H22" s="22"/>
    </row>
    <row r="23" spans="2:8" x14ac:dyDescent="0.3">
      <c r="B23" s="61"/>
      <c r="C23" s="11" t="s">
        <v>34</v>
      </c>
      <c r="D23" s="11"/>
      <c r="E23" s="12"/>
      <c r="F23" s="10"/>
      <c r="G23" s="11"/>
      <c r="H23" s="22"/>
    </row>
    <row r="24" spans="2:8" x14ac:dyDescent="0.3">
      <c r="B24" s="61"/>
      <c r="C24" s="11" t="s">
        <v>34</v>
      </c>
      <c r="D24" s="11"/>
      <c r="E24" s="12"/>
      <c r="F24" s="10"/>
      <c r="G24" s="11"/>
      <c r="H24" s="22"/>
    </row>
    <row r="25" spans="2:8" x14ac:dyDescent="0.3">
      <c r="B25" s="61"/>
      <c r="C25" s="11" t="s">
        <v>34</v>
      </c>
      <c r="D25" s="11"/>
      <c r="E25" s="12"/>
      <c r="F25" s="10"/>
      <c r="G25" s="11"/>
      <c r="H25" s="22"/>
    </row>
    <row r="26" spans="2:8" x14ac:dyDescent="0.3">
      <c r="B26" s="61"/>
      <c r="C26" s="11" t="s">
        <v>34</v>
      </c>
      <c r="D26" s="11"/>
      <c r="E26" s="12"/>
      <c r="F26" s="10"/>
      <c r="G26" s="11"/>
      <c r="H26" s="22"/>
    </row>
    <row r="27" spans="2:8" x14ac:dyDescent="0.3">
      <c r="B27" s="61"/>
      <c r="C27" s="11" t="s">
        <v>34</v>
      </c>
      <c r="D27" s="11"/>
      <c r="E27" s="12"/>
      <c r="F27" s="10"/>
      <c r="G27" s="11"/>
      <c r="H27" s="22"/>
    </row>
    <row r="28" spans="2:8" x14ac:dyDescent="0.3">
      <c r="B28" s="41"/>
      <c r="C28" s="11" t="s">
        <v>34</v>
      </c>
      <c r="D28" s="11"/>
      <c r="E28" s="12"/>
      <c r="F28" s="10"/>
      <c r="G28" s="11"/>
      <c r="H28" s="22"/>
    </row>
    <row r="29" spans="2:8" x14ac:dyDescent="0.3">
      <c r="B29" s="41"/>
      <c r="C29" s="11" t="s">
        <v>34</v>
      </c>
      <c r="D29" s="11"/>
      <c r="E29" s="12"/>
      <c r="F29" s="10"/>
      <c r="G29" s="11"/>
      <c r="H29" s="22"/>
    </row>
    <row r="30" spans="2:8" x14ac:dyDescent="0.3">
      <c r="B30" s="27"/>
      <c r="C30" s="11" t="s">
        <v>34</v>
      </c>
      <c r="D30" s="11"/>
      <c r="E30" s="11"/>
      <c r="F30" s="13"/>
      <c r="G30" s="13"/>
      <c r="H30" s="29"/>
    </row>
    <row r="31" spans="2:8" x14ac:dyDescent="0.3">
      <c r="B31" s="36"/>
      <c r="C31" s="26" t="s">
        <v>34</v>
      </c>
      <c r="D31" s="26"/>
      <c r="E31" s="26"/>
      <c r="F31" s="43"/>
      <c r="G31" s="43"/>
      <c r="H31" s="44"/>
    </row>
  </sheetData>
  <mergeCells count="6">
    <mergeCell ref="B8:H8"/>
    <mergeCell ref="H1:H2"/>
    <mergeCell ref="C1:G1"/>
    <mergeCell ref="C2:G2"/>
    <mergeCell ref="B4:H4"/>
    <mergeCell ref="B6:H6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xx_Listas!$C$2:$C$5</xm:f>
          </x14:formula1>
          <xm:sqref>C10:C31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workbookViewId="0">
      <selection activeCell="C2" sqref="C2:C7"/>
    </sheetView>
  </sheetViews>
  <sheetFormatPr baseColWidth="10" defaultColWidth="11" defaultRowHeight="15.6" x14ac:dyDescent="0.3"/>
  <cols>
    <col min="2" max="2" width="30.3984375" bestFit="1" customWidth="1"/>
    <col min="3" max="3" width="27.59765625" customWidth="1"/>
    <col min="5" max="5" width="18" customWidth="1"/>
    <col min="6" max="6" width="12.59765625" customWidth="1"/>
    <col min="7" max="7" width="18.8984375" bestFit="1" customWidth="1"/>
    <col min="8" max="8" width="22" customWidth="1"/>
    <col min="9" max="9" width="58.8984375" bestFit="1" customWidth="1"/>
  </cols>
  <sheetData>
    <row r="1" spans="1:9" x14ac:dyDescent="0.3">
      <c r="A1" s="1" t="s">
        <v>45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</row>
    <row r="2" spans="1:9" x14ac:dyDescent="0.3">
      <c r="A2" t="s">
        <v>34</v>
      </c>
      <c r="B2" t="s">
        <v>34</v>
      </c>
      <c r="C2" t="s">
        <v>34</v>
      </c>
      <c r="D2" t="s">
        <v>34</v>
      </c>
      <c r="E2" t="s">
        <v>34</v>
      </c>
      <c r="F2" t="s">
        <v>34</v>
      </c>
      <c r="G2" t="s">
        <v>34</v>
      </c>
      <c r="H2" t="s">
        <v>34</v>
      </c>
      <c r="I2" t="s">
        <v>34</v>
      </c>
    </row>
    <row r="3" spans="1:9" x14ac:dyDescent="0.3">
      <c r="A3" t="s">
        <v>54</v>
      </c>
      <c r="B3" t="s">
        <v>55</v>
      </c>
      <c r="C3" t="s">
        <v>56</v>
      </c>
      <c r="D3" t="s">
        <v>57</v>
      </c>
      <c r="E3" t="s">
        <v>58</v>
      </c>
      <c r="F3" t="s">
        <v>58</v>
      </c>
      <c r="G3" t="s">
        <v>59</v>
      </c>
      <c r="H3" t="s">
        <v>60</v>
      </c>
      <c r="I3" t="s">
        <v>61</v>
      </c>
    </row>
    <row r="4" spans="1:9" x14ac:dyDescent="0.3">
      <c r="A4" t="s">
        <v>62</v>
      </c>
      <c r="B4" t="s">
        <v>63</v>
      </c>
      <c r="C4" t="s">
        <v>64</v>
      </c>
      <c r="D4" t="s">
        <v>65</v>
      </c>
      <c r="E4" t="s">
        <v>66</v>
      </c>
      <c r="F4" t="s">
        <v>65</v>
      </c>
      <c r="H4" t="s">
        <v>67</v>
      </c>
      <c r="I4" t="s">
        <v>68</v>
      </c>
    </row>
    <row r="5" spans="1:9" x14ac:dyDescent="0.3">
      <c r="A5" t="s">
        <v>69</v>
      </c>
      <c r="B5" t="s">
        <v>70</v>
      </c>
      <c r="C5" t="s">
        <v>71</v>
      </c>
      <c r="E5" t="s">
        <v>65</v>
      </c>
      <c r="H5" t="s">
        <v>72</v>
      </c>
      <c r="I5" t="s">
        <v>73</v>
      </c>
    </row>
    <row r="6" spans="1:9" x14ac:dyDescent="0.3">
      <c r="A6" t="s">
        <v>74</v>
      </c>
      <c r="B6" t="s">
        <v>75</v>
      </c>
      <c r="C6" t="s">
        <v>76</v>
      </c>
      <c r="H6" t="s">
        <v>77</v>
      </c>
      <c r="I6" t="s">
        <v>78</v>
      </c>
    </row>
    <row r="7" spans="1:9" x14ac:dyDescent="0.3">
      <c r="B7" t="s">
        <v>79</v>
      </c>
      <c r="C7" t="s">
        <v>80</v>
      </c>
      <c r="H7" t="s">
        <v>81</v>
      </c>
      <c r="I7" t="s">
        <v>82</v>
      </c>
    </row>
    <row r="8" spans="1:9" x14ac:dyDescent="0.3">
      <c r="I8" t="s">
        <v>83</v>
      </c>
    </row>
    <row r="9" spans="1:9" x14ac:dyDescent="0.3">
      <c r="I9" t="s">
        <v>84</v>
      </c>
    </row>
    <row r="10" spans="1:9" x14ac:dyDescent="0.3">
      <c r="I10" t="s">
        <v>85</v>
      </c>
    </row>
    <row r="11" spans="1:9" x14ac:dyDescent="0.3">
      <c r="I11" t="s">
        <v>86</v>
      </c>
    </row>
    <row r="12" spans="1:9" x14ac:dyDescent="0.3">
      <c r="I12" t="s">
        <v>87</v>
      </c>
    </row>
    <row r="13" spans="1:9" x14ac:dyDescent="0.3">
      <c r="I13" t="s">
        <v>88</v>
      </c>
    </row>
    <row r="14" spans="1:9" x14ac:dyDescent="0.3">
      <c r="I14" t="s">
        <v>89</v>
      </c>
    </row>
    <row r="15" spans="1:9" x14ac:dyDescent="0.3">
      <c r="I15" t="s">
        <v>90</v>
      </c>
    </row>
    <row r="16" spans="1:9" x14ac:dyDescent="0.3">
      <c r="I16" t="s">
        <v>91</v>
      </c>
    </row>
    <row r="17" spans="9:9" x14ac:dyDescent="0.3">
      <c r="I17" t="s">
        <v>92</v>
      </c>
    </row>
    <row r="18" spans="9:9" x14ac:dyDescent="0.3">
      <c r="I18" t="s">
        <v>93</v>
      </c>
    </row>
    <row r="19" spans="9:9" x14ac:dyDescent="0.3">
      <c r="I19" t="s">
        <v>94</v>
      </c>
    </row>
    <row r="20" spans="9:9" x14ac:dyDescent="0.3">
      <c r="I20" t="s">
        <v>95</v>
      </c>
    </row>
    <row r="21" spans="9:9" x14ac:dyDescent="0.3">
      <c r="I21" t="s">
        <v>96</v>
      </c>
    </row>
    <row r="22" spans="9:9" x14ac:dyDescent="0.3">
      <c r="I22" t="s">
        <v>97</v>
      </c>
    </row>
    <row r="23" spans="9:9" x14ac:dyDescent="0.3">
      <c r="I23" t="s">
        <v>98</v>
      </c>
    </row>
    <row r="24" spans="9:9" x14ac:dyDescent="0.3">
      <c r="I24" t="s">
        <v>99</v>
      </c>
    </row>
    <row r="25" spans="9:9" x14ac:dyDescent="0.3">
      <c r="I25" t="s">
        <v>100</v>
      </c>
    </row>
    <row r="26" spans="9:9" x14ac:dyDescent="0.3">
      <c r="I26" t="s">
        <v>101</v>
      </c>
    </row>
    <row r="27" spans="9:9" x14ac:dyDescent="0.3">
      <c r="I27" t="s">
        <v>102</v>
      </c>
    </row>
    <row r="28" spans="9:9" x14ac:dyDescent="0.3">
      <c r="I28" t="s">
        <v>103</v>
      </c>
    </row>
    <row r="29" spans="9:9" x14ac:dyDescent="0.3">
      <c r="I29" t="s">
        <v>104</v>
      </c>
    </row>
    <row r="30" spans="9:9" x14ac:dyDescent="0.3">
      <c r="I3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312"/>
  <sheetViews>
    <sheetView zoomScale="80" zoomScaleNormal="80" workbookViewId="0">
      <selection activeCell="B1" sqref="B1"/>
    </sheetView>
  </sheetViews>
  <sheetFormatPr baseColWidth="10" defaultColWidth="11" defaultRowHeight="15.6" x14ac:dyDescent="0.3"/>
  <cols>
    <col min="1" max="1" width="11" style="7"/>
    <col min="2" max="2" width="34.3984375" customWidth="1"/>
    <col min="3" max="3" width="41.69921875" customWidth="1"/>
    <col min="4" max="4" width="31.5" customWidth="1"/>
    <col min="5" max="5" width="43.8984375" customWidth="1"/>
    <col min="6" max="6" width="28" customWidth="1"/>
    <col min="7" max="7" width="29.19921875" customWidth="1"/>
    <col min="8" max="8" width="36.3984375" customWidth="1"/>
    <col min="9" max="54" width="11" style="7"/>
  </cols>
  <sheetData>
    <row r="1" spans="2:8" ht="30" customHeight="1" x14ac:dyDescent="0.3">
      <c r="B1" s="21" t="s">
        <v>0</v>
      </c>
      <c r="C1" s="231" t="s">
        <v>42</v>
      </c>
      <c r="D1" s="232"/>
      <c r="E1" s="232"/>
      <c r="F1" s="232"/>
      <c r="G1" s="233"/>
      <c r="H1" s="230"/>
    </row>
    <row r="2" spans="2:8" ht="50.1" customHeight="1" x14ac:dyDescent="0.3">
      <c r="B2" s="21" t="s">
        <v>2</v>
      </c>
      <c r="C2" s="225" t="s">
        <v>3</v>
      </c>
      <c r="D2" s="226"/>
      <c r="E2" s="226"/>
      <c r="F2" s="226"/>
      <c r="G2" s="227"/>
      <c r="H2" s="230"/>
    </row>
    <row r="3" spans="2:8" s="7" customFormat="1" ht="12" customHeight="1" x14ac:dyDescent="0.3"/>
    <row r="4" spans="2:8" s="7" customFormat="1" ht="24.75" customHeight="1" x14ac:dyDescent="0.35">
      <c r="B4" s="216" t="s">
        <v>106</v>
      </c>
      <c r="C4" s="216"/>
      <c r="D4" s="216"/>
      <c r="E4" s="216"/>
      <c r="F4" s="216"/>
      <c r="G4" s="216"/>
      <c r="H4" s="216"/>
    </row>
    <row r="5" spans="2:8" s="7" customFormat="1" ht="8.25" customHeight="1" x14ac:dyDescent="0.3"/>
    <row r="6" spans="2:8" s="7" customFormat="1" ht="18" x14ac:dyDescent="0.35">
      <c r="B6" s="216" t="s">
        <v>5</v>
      </c>
      <c r="C6" s="216"/>
      <c r="D6" s="216"/>
      <c r="E6" s="216"/>
      <c r="F6" s="216"/>
      <c r="G6" s="216"/>
      <c r="H6" s="216"/>
    </row>
    <row r="7" spans="2:8" s="7" customFormat="1" ht="4.5" customHeight="1" thickBot="1" x14ac:dyDescent="0.35"/>
    <row r="8" spans="2:8" ht="30.75" customHeight="1" x14ac:dyDescent="0.3">
      <c r="B8" s="234" t="s">
        <v>107</v>
      </c>
      <c r="C8" s="235"/>
      <c r="D8" s="235"/>
      <c r="E8" s="235"/>
      <c r="F8" s="235"/>
      <c r="G8" s="235"/>
      <c r="H8" s="235"/>
    </row>
    <row r="9" spans="2:8" ht="21.75" customHeight="1" thickBot="1" x14ac:dyDescent="0.35">
      <c r="B9" s="51" t="s">
        <v>108</v>
      </c>
      <c r="C9" s="49" t="s">
        <v>16</v>
      </c>
      <c r="D9" s="50" t="s">
        <v>17</v>
      </c>
      <c r="E9" s="47" t="s">
        <v>15</v>
      </c>
      <c r="F9" s="53" t="s">
        <v>109</v>
      </c>
      <c r="G9" s="48" t="s">
        <v>32</v>
      </c>
      <c r="H9" s="50" t="s">
        <v>33</v>
      </c>
    </row>
    <row r="10" spans="2:8" ht="59.25" customHeight="1" x14ac:dyDescent="0.3">
      <c r="B10" s="54"/>
      <c r="C10" s="54" t="s">
        <v>34</v>
      </c>
      <c r="D10" s="54"/>
      <c r="E10" s="54"/>
      <c r="F10" s="45" t="s">
        <v>34</v>
      </c>
      <c r="G10" s="45" t="s">
        <v>34</v>
      </c>
      <c r="H10" s="54"/>
    </row>
    <row r="11" spans="2:8" ht="57.75" customHeight="1" x14ac:dyDescent="0.3">
      <c r="B11" s="7"/>
      <c r="C11" s="7"/>
      <c r="D11" s="7"/>
      <c r="E11" s="7"/>
      <c r="F11" s="7"/>
      <c r="G11" s="7"/>
      <c r="H11" s="7"/>
    </row>
    <row r="12" spans="2:8" ht="66.75" customHeight="1" x14ac:dyDescent="0.3">
      <c r="B12" s="7"/>
      <c r="C12" s="7"/>
      <c r="D12" s="7"/>
      <c r="E12" s="7"/>
      <c r="F12" s="7"/>
      <c r="G12" s="7"/>
      <c r="H12" s="7"/>
    </row>
    <row r="13" spans="2:8" s="7" customFormat="1" x14ac:dyDescent="0.3"/>
    <row r="14" spans="2:8" s="7" customFormat="1" x14ac:dyDescent="0.3"/>
    <row r="15" spans="2:8" s="7" customFormat="1" x14ac:dyDescent="0.3"/>
    <row r="16" spans="2:8" s="7" customFormat="1" x14ac:dyDescent="0.3"/>
    <row r="17" s="7" customFormat="1" x14ac:dyDescent="0.3"/>
    <row r="18" s="7" customFormat="1" x14ac:dyDescent="0.3"/>
    <row r="19" s="7" customFormat="1" x14ac:dyDescent="0.3"/>
    <row r="20" s="7" customFormat="1" x14ac:dyDescent="0.3"/>
    <row r="21" s="7" customFormat="1" x14ac:dyDescent="0.3"/>
    <row r="22" s="7" customFormat="1" x14ac:dyDescent="0.3"/>
    <row r="23" s="7" customFormat="1" x14ac:dyDescent="0.3"/>
    <row r="24" s="7" customFormat="1" x14ac:dyDescent="0.3"/>
    <row r="25" s="7" customFormat="1" x14ac:dyDescent="0.3"/>
    <row r="26" s="7" customFormat="1" x14ac:dyDescent="0.3"/>
    <row r="27" s="7" customFormat="1" x14ac:dyDescent="0.3"/>
    <row r="28" s="7" customFormat="1" x14ac:dyDescent="0.3"/>
    <row r="29" s="7" customFormat="1" x14ac:dyDescent="0.3"/>
    <row r="30" s="7" customFormat="1" x14ac:dyDescent="0.3"/>
    <row r="31" s="7" customFormat="1" x14ac:dyDescent="0.3"/>
    <row r="32" s="7" customFormat="1" x14ac:dyDescent="0.3"/>
    <row r="33" s="7" customFormat="1" x14ac:dyDescent="0.3"/>
    <row r="34" s="7" customFormat="1" x14ac:dyDescent="0.3"/>
    <row r="35" s="7" customFormat="1" x14ac:dyDescent="0.3"/>
    <row r="36" s="7" customFormat="1" x14ac:dyDescent="0.3"/>
    <row r="37" s="7" customFormat="1" x14ac:dyDescent="0.3"/>
    <row r="38" s="7" customFormat="1" x14ac:dyDescent="0.3"/>
    <row r="39" s="7" customFormat="1" x14ac:dyDescent="0.3"/>
    <row r="40" s="7" customFormat="1" x14ac:dyDescent="0.3"/>
    <row r="41" s="7" customFormat="1" x14ac:dyDescent="0.3"/>
    <row r="42" s="7" customFormat="1" x14ac:dyDescent="0.3"/>
    <row r="43" s="7" customFormat="1" x14ac:dyDescent="0.3"/>
    <row r="44" s="7" customFormat="1" x14ac:dyDescent="0.3"/>
    <row r="45" s="7" customFormat="1" x14ac:dyDescent="0.3"/>
    <row r="46" s="7" customFormat="1" x14ac:dyDescent="0.3"/>
    <row r="47" s="7" customFormat="1" x14ac:dyDescent="0.3"/>
    <row r="48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  <row r="73" s="7" customFormat="1" x14ac:dyDescent="0.3"/>
    <row r="74" s="7" customFormat="1" x14ac:dyDescent="0.3"/>
    <row r="75" s="7" customFormat="1" x14ac:dyDescent="0.3"/>
    <row r="76" s="7" customFormat="1" x14ac:dyDescent="0.3"/>
    <row r="77" s="7" customFormat="1" x14ac:dyDescent="0.3"/>
    <row r="78" s="7" customFormat="1" x14ac:dyDescent="0.3"/>
    <row r="79" s="7" customFormat="1" x14ac:dyDescent="0.3"/>
    <row r="80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pans="2:8" s="7" customFormat="1" x14ac:dyDescent="0.3"/>
    <row r="306" spans="2:8" s="7" customFormat="1" x14ac:dyDescent="0.3"/>
    <row r="307" spans="2:8" s="7" customFormat="1" x14ac:dyDescent="0.3"/>
    <row r="308" spans="2:8" s="7" customFormat="1" x14ac:dyDescent="0.3"/>
    <row r="309" spans="2:8" s="7" customFormat="1" x14ac:dyDescent="0.3"/>
    <row r="310" spans="2:8" s="7" customFormat="1" x14ac:dyDescent="0.3"/>
    <row r="311" spans="2:8" s="7" customFormat="1" x14ac:dyDescent="0.3">
      <c r="B311"/>
      <c r="C311"/>
      <c r="D311"/>
      <c r="E311"/>
      <c r="F311"/>
      <c r="G311"/>
      <c r="H311"/>
    </row>
    <row r="312" spans="2:8" s="7" customFormat="1" x14ac:dyDescent="0.3">
      <c r="B312"/>
      <c r="C312"/>
      <c r="D312"/>
      <c r="E312"/>
      <c r="F312"/>
      <c r="G312"/>
      <c r="H312"/>
    </row>
  </sheetData>
  <mergeCells count="6">
    <mergeCell ref="C1:G1"/>
    <mergeCell ref="H1:H2"/>
    <mergeCell ref="C2:G2"/>
    <mergeCell ref="B8:H8"/>
    <mergeCell ref="B4:H4"/>
    <mergeCell ref="B6:H6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xx_Listas!$H$2:$H$7</xm:f>
          </x14:formula1>
          <xm:sqref>G10</xm:sqref>
        </x14:dataValidation>
        <x14:dataValidation type="list" allowBlank="1" showInputMessage="1" showErrorMessage="1" xr:uid="{00000000-0002-0000-0400-000001000000}">
          <x14:formula1>
            <xm:f>xx_Listas!$D$2:$D$4</xm:f>
          </x14:formula1>
          <xm:sqref>F10</xm:sqref>
        </x14:dataValidation>
        <x14:dataValidation type="list" allowBlank="1" showInputMessage="1" showErrorMessage="1" xr:uid="{00000000-0002-0000-0400-000002000000}">
          <x14:formula1>
            <xm:f>xx_Listas!$I$2:$I$30</xm:f>
          </x14:formula1>
          <xm:sqref>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17"/>
  <sheetViews>
    <sheetView zoomScale="80" zoomScaleNormal="80" workbookViewId="0">
      <selection activeCell="B4" sqref="B4:D4"/>
    </sheetView>
  </sheetViews>
  <sheetFormatPr baseColWidth="10" defaultColWidth="10.8984375" defaultRowHeight="15.6" x14ac:dyDescent="0.3"/>
  <cols>
    <col min="1" max="1" width="3.3984375" style="7" customWidth="1"/>
    <col min="2" max="2" width="13.59765625" style="7" customWidth="1"/>
    <col min="3" max="3" width="29" style="7" customWidth="1"/>
    <col min="4" max="4" width="71.3984375" style="7" customWidth="1"/>
    <col min="5" max="5" width="2.8984375" style="7" customWidth="1"/>
    <col min="6" max="16384" width="10.8984375" style="7"/>
  </cols>
  <sheetData>
    <row r="1" spans="2:4" s="8" customFormat="1" ht="10.5" customHeight="1" x14ac:dyDescent="0.3"/>
    <row r="2" spans="2:4" s="8" customFormat="1" ht="22.5" customHeight="1" x14ac:dyDescent="0.3">
      <c r="B2" s="239" t="s">
        <v>4</v>
      </c>
      <c r="C2" s="240"/>
      <c r="D2" s="241"/>
    </row>
    <row r="3" spans="2:4" ht="9.75" customHeight="1" x14ac:dyDescent="0.3"/>
    <row r="4" spans="2:4" ht="38.25" customHeight="1" x14ac:dyDescent="0.3">
      <c r="B4" s="242" t="s">
        <v>110</v>
      </c>
      <c r="C4" s="243"/>
      <c r="D4" s="244"/>
    </row>
    <row r="5" spans="2:4" ht="9.9" customHeight="1" thickBot="1" x14ac:dyDescent="0.35"/>
    <row r="6" spans="2:4" ht="64.5" customHeight="1" thickBot="1" x14ac:dyDescent="0.35">
      <c r="B6" s="237" t="s">
        <v>111</v>
      </c>
      <c r="C6" s="238"/>
      <c r="D6" s="62" t="s">
        <v>112</v>
      </c>
    </row>
    <row r="7" spans="2:4" ht="6.9" customHeight="1" x14ac:dyDescent="0.3">
      <c r="B7" s="9"/>
      <c r="C7" s="9"/>
      <c r="D7" s="9"/>
    </row>
    <row r="8" spans="2:4" ht="35.1" customHeight="1" x14ac:dyDescent="0.3">
      <c r="B8" s="236" t="s">
        <v>113</v>
      </c>
      <c r="C8" s="236"/>
      <c r="D8" s="236"/>
    </row>
    <row r="9" spans="2:4" ht="9" customHeight="1" x14ac:dyDescent="0.3"/>
    <row r="10" spans="2:4" ht="63.9" customHeight="1" x14ac:dyDescent="0.3">
      <c r="B10" s="10">
        <v>1</v>
      </c>
      <c r="C10" s="10" t="str">
        <f>VLOOKUP(D6,xx_ListasInstructivo!A1:I8,2,0)</f>
        <v>Feature dataset</v>
      </c>
      <c r="D10" s="19" t="str">
        <f>VLOOKUP(D6,xx_ListasInstructivo!A1:Q8,10,0)</f>
        <v>Escriba el nombre del  dataset en el que reposa el  feature class en la GDB corporativa (en caso que sea procedente).</v>
      </c>
    </row>
    <row r="11" spans="2:4" ht="63.9" customHeight="1" x14ac:dyDescent="0.3">
      <c r="B11" s="10">
        <v>2</v>
      </c>
      <c r="C11" s="10" t="str">
        <f>VLOOKUP(D6,xx_ListasInstructivo!A1:I8,3,0)</f>
        <v>Nombre del feature class</v>
      </c>
      <c r="D11" s="19" t="str">
        <f>VLOOKUP(D6,xx_ListasInstructivo!A1:Q8,11,0)</f>
        <v xml:space="preserve">Escriba el nombre del feature class objeto a diligenciar. </v>
      </c>
    </row>
    <row r="12" spans="2:4" ht="63.9" customHeight="1" x14ac:dyDescent="0.3">
      <c r="B12" s="10">
        <v>3</v>
      </c>
      <c r="C12" s="10" t="str">
        <f>VLOOKUP(D6,xx_ListasInstructivo!A1:I8,4,0)</f>
        <v>Alias FC</v>
      </c>
      <c r="D12" s="19" t="str">
        <f>VLOOKUP(D6,xx_ListasInstructivo!A1:Q8,12,0)</f>
        <v>Escriba el nombre del alias al que hace referencia el Feature Class, en caso que este haya sido generado.</v>
      </c>
    </row>
    <row r="13" spans="2:4" ht="63.9" customHeight="1" x14ac:dyDescent="0.3">
      <c r="B13" s="10">
        <v>4</v>
      </c>
      <c r="C13" s="10" t="str">
        <f>VLOOKUP(D6,xx_ListasInstructivo!A1:I8,5,0)</f>
        <v>Geometría / Tipo Dato</v>
      </c>
      <c r="D13" s="19" t="str">
        <f>VLOOKUP(D6,xx_ListasInstructivo!A1:Q8,13,0)</f>
        <v>Seleccione, mediante desplegable, cual es el tipo del dato o su geometría</v>
      </c>
    </row>
    <row r="14" spans="2:4" ht="63.9" customHeight="1" x14ac:dyDescent="0.3">
      <c r="B14" s="10">
        <v>5</v>
      </c>
      <c r="C14" s="10" t="str">
        <f>VLOOKUP(D6,xx_ListasInstructivo!A1:I8,6,0)</f>
        <v>Cantidad de elementos</v>
      </c>
      <c r="D14" s="19" t="str">
        <f>VLOOKUP(D6,xx_ListasInstructivo!A1:Q8,14,0)</f>
        <v>Escriba el número de registros  que posee el elemento.</v>
      </c>
    </row>
    <row r="15" spans="2:4" ht="63.9" customHeight="1" x14ac:dyDescent="0.3">
      <c r="B15" s="10">
        <v>6</v>
      </c>
      <c r="C15" s="10" t="str">
        <f>VLOOKUP(D6,xx_ListasInstructivo!A1:I8,7,0)</f>
        <v>Descripción</v>
      </c>
      <c r="D15" s="19" t="str">
        <f>VLOOKUP(D6,xx_ListasInstructivo!A1:Q8,15,0)</f>
        <v>Describa  cual es la información que contiente el  feature class.</v>
      </c>
    </row>
    <row r="16" spans="2:4" ht="63.9" customHeight="1" x14ac:dyDescent="0.3">
      <c r="B16" s="10">
        <v>7</v>
      </c>
      <c r="C16" s="10" t="str">
        <f>VLOOKUP(D6,xx_ListasInstructivo!A1:I8,8,0)</f>
        <v>Dependencia</v>
      </c>
      <c r="D16" s="19" t="str">
        <f>VLOOKUP(D6,xx_ListasInstructivo!A1:Q8,16,0)</f>
        <v>Seleccione, mediante desplegable, el nombre de la dependencia responsable del feature class</v>
      </c>
    </row>
    <row r="17" spans="2:4" ht="63.9" customHeight="1" x14ac:dyDescent="0.3">
      <c r="B17" s="10">
        <v>8</v>
      </c>
      <c r="C17" s="10" t="str">
        <f>VLOOKUP(D6,xx_ListasInstructivo!A1:I8,9,0)</f>
        <v>Correo de contacto</v>
      </c>
      <c r="D17" s="19" t="str">
        <f>VLOOKUP(D6,xx_ListasInstructivo!A1:Q8,17,0)</f>
        <v>Escriba el correo electrónico del líder (proyecto o programa) responsable de producir el feature class.</v>
      </c>
    </row>
  </sheetData>
  <mergeCells count="4">
    <mergeCell ref="B8:D8"/>
    <mergeCell ref="B6:C6"/>
    <mergeCell ref="B2:D2"/>
    <mergeCell ref="B4:D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xx_ListasInstructivo!$A$15:$A$21</xm:f>
          </x14:formula1>
          <xm:sqref>D6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zoomScale="90" zoomScaleNormal="90" workbookViewId="0">
      <selection activeCell="A2" sqref="A2"/>
    </sheetView>
  </sheetViews>
  <sheetFormatPr baseColWidth="10" defaultColWidth="11" defaultRowHeight="15.6" x14ac:dyDescent="0.3"/>
  <cols>
    <col min="1" max="1" width="28.5" customWidth="1"/>
    <col min="2" max="11" width="27.8984375" customWidth="1"/>
    <col min="12" max="12" width="46.5" customWidth="1"/>
    <col min="13" max="14" width="27.8984375" customWidth="1"/>
    <col min="15" max="15" width="29.5" customWidth="1"/>
    <col min="16" max="17" width="27.8984375" customWidth="1"/>
  </cols>
  <sheetData>
    <row r="1" spans="1:17" x14ac:dyDescent="0.3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</row>
    <row r="2" spans="1:17" ht="63.9" customHeight="1" x14ac:dyDescent="0.3">
      <c r="A2" s="3" t="s">
        <v>112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53</v>
      </c>
      <c r="I2" s="4" t="s">
        <v>17</v>
      </c>
      <c r="J2" s="20" t="s">
        <v>114</v>
      </c>
      <c r="K2" s="20" t="s">
        <v>115</v>
      </c>
      <c r="L2" s="20" t="s">
        <v>116</v>
      </c>
      <c r="M2" s="20" t="s">
        <v>117</v>
      </c>
      <c r="N2" s="20" t="s">
        <v>118</v>
      </c>
      <c r="O2" s="20" t="s">
        <v>119</v>
      </c>
      <c r="P2" s="20" t="s">
        <v>120</v>
      </c>
      <c r="Q2" s="20" t="s">
        <v>121</v>
      </c>
    </row>
    <row r="3" spans="1:17" ht="63.9" customHeight="1" x14ac:dyDescent="0.3">
      <c r="A3" s="3" t="s">
        <v>122</v>
      </c>
      <c r="B3" s="4" t="s">
        <v>18</v>
      </c>
      <c r="C3" s="4" t="s">
        <v>19</v>
      </c>
      <c r="D3" s="4" t="s">
        <v>20</v>
      </c>
      <c r="E3" s="4" t="s">
        <v>21</v>
      </c>
      <c r="F3" s="6" t="s">
        <v>22</v>
      </c>
      <c r="G3" s="4" t="s">
        <v>123</v>
      </c>
      <c r="H3" s="4" t="s">
        <v>123</v>
      </c>
      <c r="I3" s="4" t="s">
        <v>123</v>
      </c>
      <c r="J3" s="20" t="s">
        <v>124</v>
      </c>
      <c r="K3" s="20" t="s">
        <v>125</v>
      </c>
      <c r="L3" s="20" t="s">
        <v>126</v>
      </c>
      <c r="M3" s="20" t="s">
        <v>127</v>
      </c>
      <c r="N3" s="20" t="s">
        <v>128</v>
      </c>
      <c r="O3" s="20" t="s">
        <v>123</v>
      </c>
      <c r="P3" s="5" t="s">
        <v>123</v>
      </c>
      <c r="Q3" s="5" t="s">
        <v>123</v>
      </c>
    </row>
    <row r="4" spans="1:17" ht="63.9" customHeight="1" x14ac:dyDescent="0.3">
      <c r="A4" s="3" t="s">
        <v>129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123</v>
      </c>
      <c r="J4" s="20" t="s">
        <v>130</v>
      </c>
      <c r="K4" s="20" t="s">
        <v>131</v>
      </c>
      <c r="L4" s="20" t="s">
        <v>132</v>
      </c>
      <c r="M4" s="20" t="s">
        <v>133</v>
      </c>
      <c r="N4" s="20" t="s">
        <v>134</v>
      </c>
      <c r="O4" s="20" t="s">
        <v>135</v>
      </c>
      <c r="P4" s="20" t="s">
        <v>136</v>
      </c>
      <c r="Q4" s="20" t="s">
        <v>123</v>
      </c>
    </row>
    <row r="5" spans="1:17" ht="63.9" customHeight="1" x14ac:dyDescent="0.3">
      <c r="A5" s="3" t="s">
        <v>137</v>
      </c>
      <c r="B5" s="4" t="s">
        <v>138</v>
      </c>
      <c r="C5" s="4" t="s">
        <v>31</v>
      </c>
      <c r="D5" s="4" t="s">
        <v>32</v>
      </c>
      <c r="E5" s="4" t="s">
        <v>33</v>
      </c>
      <c r="F5" s="4" t="s">
        <v>123</v>
      </c>
      <c r="G5" s="4" t="s">
        <v>123</v>
      </c>
      <c r="H5" s="4" t="s">
        <v>123</v>
      </c>
      <c r="I5" s="4" t="s">
        <v>123</v>
      </c>
      <c r="J5" s="20" t="s">
        <v>139</v>
      </c>
      <c r="K5" s="20" t="s">
        <v>140</v>
      </c>
      <c r="L5" s="20" t="s">
        <v>141</v>
      </c>
      <c r="M5" s="20" t="s">
        <v>142</v>
      </c>
      <c r="N5" s="20" t="s">
        <v>123</v>
      </c>
      <c r="O5" s="20" t="s">
        <v>123</v>
      </c>
      <c r="P5" s="20" t="s">
        <v>123</v>
      </c>
      <c r="Q5" s="20" t="s">
        <v>123</v>
      </c>
    </row>
    <row r="6" spans="1:17" ht="63.9" customHeight="1" x14ac:dyDescent="0.3">
      <c r="A6" s="3" t="s">
        <v>143</v>
      </c>
      <c r="B6" s="4" t="s">
        <v>36</v>
      </c>
      <c r="C6" s="4" t="s">
        <v>37</v>
      </c>
      <c r="D6" s="4" t="s">
        <v>38</v>
      </c>
      <c r="E6" s="4" t="s">
        <v>15</v>
      </c>
      <c r="F6" s="4" t="s">
        <v>39</v>
      </c>
      <c r="G6" s="4" t="s">
        <v>40</v>
      </c>
      <c r="H6" s="4" t="s">
        <v>144</v>
      </c>
      <c r="I6" s="4" t="s">
        <v>123</v>
      </c>
      <c r="J6" s="20" t="s">
        <v>145</v>
      </c>
      <c r="K6" s="20" t="s">
        <v>146</v>
      </c>
      <c r="L6" s="20" t="s">
        <v>147</v>
      </c>
      <c r="M6" s="20" t="s">
        <v>148</v>
      </c>
      <c r="N6" s="20" t="s">
        <v>149</v>
      </c>
      <c r="O6" s="20" t="s">
        <v>150</v>
      </c>
      <c r="P6" s="20" t="s">
        <v>151</v>
      </c>
      <c r="Q6" s="20" t="s">
        <v>123</v>
      </c>
    </row>
    <row r="7" spans="1:17" ht="63.9" customHeight="1" x14ac:dyDescent="0.3">
      <c r="A7" s="3" t="s">
        <v>152</v>
      </c>
      <c r="B7" s="4" t="s">
        <v>44</v>
      </c>
      <c r="C7" s="4" t="s">
        <v>37</v>
      </c>
      <c r="D7" s="4" t="s">
        <v>38</v>
      </c>
      <c r="E7" s="4" t="s">
        <v>15</v>
      </c>
      <c r="F7" s="4" t="s">
        <v>39</v>
      </c>
      <c r="G7" s="4" t="s">
        <v>40</v>
      </c>
      <c r="H7" s="4" t="s">
        <v>144</v>
      </c>
      <c r="I7" s="4" t="s">
        <v>123</v>
      </c>
      <c r="J7" s="20" t="s">
        <v>153</v>
      </c>
      <c r="K7" s="20" t="s">
        <v>146</v>
      </c>
      <c r="L7" s="20" t="s">
        <v>154</v>
      </c>
      <c r="M7" s="20" t="s">
        <v>155</v>
      </c>
      <c r="N7" s="20" t="s">
        <v>156</v>
      </c>
      <c r="O7" s="20" t="s">
        <v>157</v>
      </c>
      <c r="P7" s="20" t="s">
        <v>158</v>
      </c>
      <c r="Q7" s="20" t="s">
        <v>123</v>
      </c>
    </row>
    <row r="8" spans="1:17" ht="156" x14ac:dyDescent="0.3">
      <c r="A8" s="3" t="s">
        <v>159</v>
      </c>
      <c r="B8" s="4" t="s">
        <v>108</v>
      </c>
      <c r="C8" s="4" t="s">
        <v>16</v>
      </c>
      <c r="D8" s="4" t="s">
        <v>17</v>
      </c>
      <c r="E8" s="4" t="s">
        <v>15</v>
      </c>
      <c r="F8" s="4" t="s">
        <v>109</v>
      </c>
      <c r="G8" s="4" t="s">
        <v>32</v>
      </c>
      <c r="H8" s="4" t="s">
        <v>33</v>
      </c>
      <c r="I8" s="4" t="s">
        <v>123</v>
      </c>
      <c r="J8" s="20" t="s">
        <v>160</v>
      </c>
      <c r="K8" s="20" t="s">
        <v>161</v>
      </c>
      <c r="L8" s="20" t="s">
        <v>162</v>
      </c>
      <c r="M8" s="20" t="s">
        <v>163</v>
      </c>
      <c r="N8" s="20" t="s">
        <v>164</v>
      </c>
      <c r="O8" s="20" t="s">
        <v>165</v>
      </c>
      <c r="P8" s="20" t="s">
        <v>166</v>
      </c>
      <c r="Q8" s="20" t="s">
        <v>123</v>
      </c>
    </row>
    <row r="14" spans="1:17" x14ac:dyDescent="0.3">
      <c r="A14" s="2" t="s">
        <v>167</v>
      </c>
    </row>
    <row r="15" spans="1:17" x14ac:dyDescent="0.3">
      <c r="A15" t="s">
        <v>112</v>
      </c>
    </row>
    <row r="16" spans="1:17" x14ac:dyDescent="0.3">
      <c r="A16" t="s">
        <v>122</v>
      </c>
    </row>
    <row r="17" spans="1:1" x14ac:dyDescent="0.3">
      <c r="A17" t="s">
        <v>129</v>
      </c>
    </row>
    <row r="18" spans="1:1" x14ac:dyDescent="0.3">
      <c r="A18" t="s">
        <v>137</v>
      </c>
    </row>
    <row r="19" spans="1:1" x14ac:dyDescent="0.3">
      <c r="A19" t="s">
        <v>143</v>
      </c>
    </row>
    <row r="20" spans="1:1" x14ac:dyDescent="0.3">
      <c r="A20" t="s">
        <v>152</v>
      </c>
    </row>
    <row r="21" spans="1:1" x14ac:dyDescent="0.3">
      <c r="A2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11" defaultRowHeight="15.6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CB9D106C7D341BEC8535B8131CA6B" ma:contentTypeVersion="13" ma:contentTypeDescription="Crear nuevo documento." ma:contentTypeScope="" ma:versionID="67582e43d70d6e2d817477f95aa1e1ea">
  <xsd:schema xmlns:xsd="http://www.w3.org/2001/XMLSchema" xmlns:xs="http://www.w3.org/2001/XMLSchema" xmlns:p="http://schemas.microsoft.com/office/2006/metadata/properties" xmlns:ns2="796ed091-6227-45da-a056-db63388ed980" xmlns:ns3="87d958e2-2a57-41b1-84ad-c9443abcff11" targetNamespace="http://schemas.microsoft.com/office/2006/metadata/properties" ma:root="true" ma:fieldsID="65b94ea97f43b63084536065aae14a21" ns2:_="" ns3:_="">
    <xsd:import namespace="796ed091-6227-45da-a056-db63388ed980"/>
    <xsd:import namespace="87d958e2-2a57-41b1-84ad-c9443abcff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d091-6227-45da-a056-db63388ed9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9b71db2-0453-481c-a7bb-ff6902fea5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958e2-2a57-41b1-84ad-c9443abcf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76f503d-5a09-4f88-9958-c31532e4cd9e}" ma:internalName="TaxCatchAll" ma:showField="CatchAllData" ma:web="87d958e2-2a57-41b1-84ad-c9443abcff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d958e2-2a57-41b1-84ad-c9443abcff11" xsi:nil="true"/>
    <lcf76f155ced4ddcb4097134ff3c332f xmlns="796ed091-6227-45da-a056-db63388ed9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067586-57A2-41AC-A325-BEC189FB06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B53188-2535-48D1-82A8-E09F9530F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ed091-6227-45da-a056-db63388ed980"/>
    <ds:schemaRef ds:uri="87d958e2-2a57-41b1-84ad-c9443abcf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B6A0C5-9041-4D31-951F-7D5C8E734842}">
  <ds:schemaRefs>
    <ds:schemaRef ds:uri="http://schemas.microsoft.com/office/2006/metadata/properties"/>
    <ds:schemaRef ds:uri="http://schemas.microsoft.com/office/infopath/2007/PartnerControls"/>
    <ds:schemaRef ds:uri="87d958e2-2a57-41b1-84ad-c9443abcff11"/>
    <ds:schemaRef ds:uri="796ed091-6227-45da-a056-db63388ed9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DiccionarioDatos</vt:lpstr>
      <vt:lpstr>Dominios</vt:lpstr>
      <vt:lpstr>Subtipos</vt:lpstr>
      <vt:lpstr>xx_Listas</vt:lpstr>
      <vt:lpstr>Raster</vt:lpstr>
      <vt:lpstr>Instructivo</vt:lpstr>
      <vt:lpstr>xx_ListasInstructivo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jordi guerrero martinez</dc:creator>
  <cp:keywords/>
  <dc:description/>
  <cp:lastModifiedBy>Juan David Lozano</cp:lastModifiedBy>
  <cp:revision/>
  <dcterms:created xsi:type="dcterms:W3CDTF">2021-04-08T23:01:38Z</dcterms:created>
  <dcterms:modified xsi:type="dcterms:W3CDTF">2024-10-09T23:09:01Z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0x010100EA6CB9D106C7D341BEC8535B8131CA6B</vt:lpwstr>
  </property>
  <property fmtid="{D5CDD505-2E9C-101B-9397-08002B2CF9AE}" pid="3" name="ESRI_WORKBOOK_ID">
    <vt:lpwstr>5e857cbb3f8740b9b590c990b38da758</vt:lpwstr>
  </property>
</Properties>
</file>